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ep\Downloads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Лист1!$A$5:$F$164</definedName>
    <definedName name="_xlnm.Print_Titles" localSheetId="0">Лист1!$5:$7</definedName>
  </definedNames>
  <calcPr calcId="152511"/>
</workbook>
</file>

<file path=xl/calcChain.xml><?xml version="1.0" encoding="utf-8"?>
<calcChain xmlns="http://schemas.openxmlformats.org/spreadsheetml/2006/main">
  <c r="D49" i="1" l="1"/>
  <c r="D61" i="1"/>
  <c r="D42" i="1"/>
  <c r="D142" i="1"/>
  <c r="D101" i="1"/>
  <c r="D70" i="1"/>
  <c r="D44" i="1"/>
  <c r="D30" i="1"/>
  <c r="D11" i="1" s="1"/>
  <c r="D126" i="1"/>
  <c r="D141" i="1"/>
  <c r="C141" i="1"/>
  <c r="D140" i="1"/>
  <c r="C140" i="1"/>
  <c r="D43" i="1"/>
  <c r="C43" i="1"/>
  <c r="C42" i="1"/>
  <c r="C29" i="1"/>
  <c r="E140" i="1" l="1"/>
  <c r="E42" i="1"/>
  <c r="D163" i="1" l="1"/>
  <c r="D161" i="1"/>
  <c r="D159" i="1"/>
  <c r="D157" i="1"/>
  <c r="D155" i="1"/>
  <c r="D152" i="1"/>
  <c r="D150" i="1"/>
  <c r="D148" i="1"/>
  <c r="D146" i="1"/>
  <c r="D143" i="1"/>
  <c r="D139" i="1"/>
  <c r="D137" i="1"/>
  <c r="D132" i="1"/>
  <c r="D129" i="1"/>
  <c r="D124" i="1"/>
  <c r="D122" i="1"/>
  <c r="D120" i="1"/>
  <c r="D118" i="1"/>
  <c r="D116" i="1"/>
  <c r="D112" i="1"/>
  <c r="D110" i="1"/>
  <c r="D108" i="1"/>
  <c r="D105" i="1"/>
  <c r="D102" i="1"/>
  <c r="D100" i="1"/>
  <c r="D99" i="1"/>
  <c r="D9" i="1" s="1"/>
  <c r="D96" i="1"/>
  <c r="D95" i="1"/>
  <c r="D94" i="1" s="1"/>
  <c r="D92" i="1"/>
  <c r="D90" i="1"/>
  <c r="D88" i="1"/>
  <c r="D86" i="1"/>
  <c r="D83" i="1"/>
  <c r="D80" i="1"/>
  <c r="D78" i="1"/>
  <c r="D75" i="1"/>
  <c r="D73" i="1"/>
  <c r="D71" i="1"/>
  <c r="D69" i="1"/>
  <c r="D10" i="1" s="1"/>
  <c r="D68" i="1"/>
  <c r="D65" i="1"/>
  <c r="D63" i="1"/>
  <c r="D59" i="1"/>
  <c r="D57" i="1"/>
  <c r="D55" i="1"/>
  <c r="D53" i="1"/>
  <c r="D51" i="1"/>
  <c r="D47" i="1"/>
  <c r="D45" i="1"/>
  <c r="D41" i="1"/>
  <c r="D39" i="1"/>
  <c r="D37" i="1"/>
  <c r="D35" i="1"/>
  <c r="D33" i="1"/>
  <c r="D31" i="1"/>
  <c r="D98" i="1" l="1"/>
  <c r="D8" i="1"/>
  <c r="D28" i="1"/>
  <c r="C30" i="1"/>
  <c r="C44" i="1"/>
  <c r="C41" i="1" s="1"/>
  <c r="C45" i="1"/>
  <c r="C28" i="1" l="1"/>
  <c r="C163" i="1"/>
  <c r="C31" i="1"/>
  <c r="C33" i="1"/>
  <c r="E93" i="1" l="1"/>
  <c r="E107" i="1"/>
  <c r="E127" i="1"/>
  <c r="E128" i="1"/>
  <c r="C143" i="1"/>
  <c r="E66" i="1" l="1"/>
  <c r="C65" i="1"/>
  <c r="C99" i="1"/>
  <c r="C9" i="1" s="1"/>
  <c r="C100" i="1"/>
  <c r="E145" i="1"/>
  <c r="C71" i="1"/>
  <c r="C73" i="1"/>
  <c r="E9" i="1" l="1"/>
  <c r="E65" i="1"/>
  <c r="C59" i="1"/>
  <c r="E64" i="1"/>
  <c r="C63" i="1"/>
  <c r="E63" i="1" l="1"/>
  <c r="C53" i="1"/>
  <c r="C47" i="1"/>
  <c r="C142" i="1" l="1"/>
  <c r="C139" i="1" s="1"/>
  <c r="C101" i="1"/>
  <c r="E30" i="1" l="1"/>
  <c r="C161" i="1"/>
  <c r="E156" i="1"/>
  <c r="E158" i="1"/>
  <c r="E160" i="1"/>
  <c r="C83" i="1"/>
  <c r="C126" i="1"/>
  <c r="E126" i="1" l="1"/>
  <c r="E141" i="1"/>
  <c r="C57" i="1" l="1"/>
  <c r="E62" i="1"/>
  <c r="C61" i="1"/>
  <c r="E60" i="1"/>
  <c r="E59" i="1" l="1"/>
  <c r="E61" i="1"/>
  <c r="C70" i="1" l="1"/>
  <c r="C11" i="1" s="1"/>
  <c r="E11" i="1" s="1"/>
  <c r="C159" i="1"/>
  <c r="E159" i="1" s="1"/>
  <c r="C157" i="1"/>
  <c r="E157" i="1" s="1"/>
  <c r="C155" i="1"/>
  <c r="E155" i="1" s="1"/>
  <c r="C152" i="1"/>
  <c r="C132" i="1" l="1"/>
  <c r="C137" i="1"/>
  <c r="C129" i="1"/>
  <c r="E74" i="1" l="1"/>
  <c r="E38" i="1"/>
  <c r="C37" i="1"/>
  <c r="E73" i="1" l="1"/>
  <c r="E37" i="1"/>
  <c r="C150" i="1"/>
  <c r="C148" i="1"/>
  <c r="C146" i="1"/>
  <c r="C124" i="1"/>
  <c r="C122" i="1"/>
  <c r="C120" i="1"/>
  <c r="C118" i="1"/>
  <c r="C116" i="1"/>
  <c r="C112" i="1"/>
  <c r="C110" i="1"/>
  <c r="C108" i="1"/>
  <c r="C105" i="1"/>
  <c r="C102" i="1"/>
  <c r="C96" i="1"/>
  <c r="C95" i="1"/>
  <c r="C94" i="1" s="1"/>
  <c r="C92" i="1"/>
  <c r="C90" i="1"/>
  <c r="C88" i="1"/>
  <c r="C86" i="1"/>
  <c r="C80" i="1"/>
  <c r="C78" i="1"/>
  <c r="C75" i="1"/>
  <c r="C69" i="1"/>
  <c r="C55" i="1"/>
  <c r="C51" i="1"/>
  <c r="C49" i="1"/>
  <c r="C39" i="1"/>
  <c r="C35" i="1"/>
  <c r="E32" i="1"/>
  <c r="E34" i="1"/>
  <c r="E46" i="1"/>
  <c r="E48" i="1"/>
  <c r="E50" i="1"/>
  <c r="E54" i="1"/>
  <c r="E72" i="1"/>
  <c r="E85" i="1"/>
  <c r="E87" i="1"/>
  <c r="E89" i="1"/>
  <c r="E104" i="1"/>
  <c r="E142" i="1"/>
  <c r="E144" i="1"/>
  <c r="E147" i="1"/>
  <c r="C10" i="1" l="1"/>
  <c r="C68" i="1"/>
  <c r="E92" i="1"/>
  <c r="E139" i="1"/>
  <c r="E146" i="1"/>
  <c r="E102" i="1"/>
  <c r="E86" i="1"/>
  <c r="E83" i="1"/>
  <c r="C98" i="1"/>
  <c r="E101" i="1"/>
  <c r="E100" i="1"/>
  <c r="E49" i="1"/>
  <c r="E47" i="1"/>
  <c r="E143" i="1"/>
  <c r="E88" i="1"/>
  <c r="E71" i="1"/>
  <c r="E70" i="1"/>
  <c r="E69" i="1"/>
  <c r="E45" i="1"/>
  <c r="E53" i="1"/>
  <c r="E31" i="1"/>
  <c r="E43" i="1"/>
  <c r="E44" i="1"/>
  <c r="E41" i="1"/>
  <c r="E33" i="1"/>
  <c r="E29" i="1"/>
  <c r="E10" i="1" l="1"/>
  <c r="C8" i="1"/>
  <c r="E28" i="1"/>
  <c r="E68" i="1"/>
  <c r="E98" i="1"/>
  <c r="E8" i="1" l="1"/>
</calcChain>
</file>

<file path=xl/sharedStrings.xml><?xml version="1.0" encoding="utf-8"?>
<sst xmlns="http://schemas.openxmlformats.org/spreadsheetml/2006/main" count="174" uniqueCount="82">
  <si>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</si>
  <si>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</si>
  <si>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мероприятия, тыс. рублей</t>
  </si>
  <si>
    <t>план</t>
  </si>
  <si>
    <t>факт</t>
  </si>
  <si>
    <t>Выполнение от годового плана, %</t>
  </si>
  <si>
    <t>Информация о фактическом исполнении мероприятий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</si>
  <si>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</si>
  <si>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</si>
  <si>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</si>
  <si>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</si>
  <si>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внебюджетные источники</t>
  </si>
  <si>
    <t>Капитальные вложения</t>
  </si>
  <si>
    <t>Научно-исследовательские и опытно-конструкторские разработки</t>
  </si>
  <si>
    <t>Прочие нужды</t>
  </si>
  <si>
    <t>ВСЕГО ПО ПОДПРОГРАММЕ 1 "РАЗВИТИЕ СИСТЕМЫ ДОШКОЛЬНОГО ОБРАЗОВАНИЯ В ГОРОДСКОМ ОКРУГЕ КРАСНОУФИМСК", В ТОМ ЧИСЛЕ:</t>
  </si>
  <si>
    <t>Мероприятие 1.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организациях:</t>
  </si>
  <si>
    <t>Мероприятие 2.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организациях:</t>
  </si>
  <si>
    <t>Мероприятие 33. Поддержка победителей конкурса среди муниципальных дошкольных образовательных организаций, расположенных на территории Свердловской области, осуществляющих образовательную деятельность в соответствии с целями и задачами проекта "Уральская инженерная школа":</t>
  </si>
  <si>
    <t>Мероприятие 17. Содержание и оснащение оборудованием вводимых дополнительных мест в муниципальных системах дошкольного образования:</t>
  </si>
  <si>
    <t>ВСЕГО ПО ПОДПРОГРАММЕ 2 "РАЗВИТИЕ СИСТЕМЫ ОБЩЕГО ОБРАЗОВАНИЯ В ГОРОДСКОМ ОКРУГЕ КРАСНОУФИМСК"</t>
  </si>
  <si>
    <t>Мероприятие 3.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организациях:</t>
  </si>
  <si>
    <t>Мероприятие 4. Обеспечение деятельности муниципальных общеобразовательных организаций:</t>
  </si>
  <si>
    <t>Мероприятие 5. Обеспечение питанием обучающихся в муниципальных общеобразовательных организациях:</t>
  </si>
  <si>
    <t>Мероприятие 6. 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родителей, обучающихся в муниципальных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учебы:</t>
  </si>
  <si>
    <t>Мероприятие 32.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организациях:</t>
  </si>
  <si>
    <t>Мероприятие 18. Поддержка муниципальных общеобразовательных организаций, реализующих инновационные образовательные программы:</t>
  </si>
  <si>
    <t>ВСЕГО ПО ПОДПРОГРАММЕ 3 "РАЗВИТИЕ СИСТЕМЫ ДОПОЛНИТЕЛЬНОГО ОБРАЗОВАНИЯ, ОТДЫХА И ОЗДОРОВЛЕНИЯ ДЕТЕЙ В ГОРОДСКОМ ОКРУГЕ КРАСНОУФИМСК", В ТОМ ЧИСЛЕ</t>
  </si>
  <si>
    <t>Мероприятие 7. Организация предоставления дополнительного образования детей в муниципальных организациях дополнительного образования:</t>
  </si>
  <si>
    <t>Мероприятие 15. Обеспечение мероприятий по развитию материально-технической базы МАОУДО ДЮСШ:</t>
  </si>
  <si>
    <t>Мероприятие 26. Развитие материально-технической базы муниципальных организаций дополнительного образования детей - детско-юношеских спортивных школ и специализированных детско-юношеских спортивных школ олимпийского резерва:</t>
  </si>
  <si>
    <t>Мероприятие 16. Оснащение медицинского кабинета МАОУДО ДЮСШ медицинским оборудованием и изделиями медицинского назначения:</t>
  </si>
  <si>
    <t>Мероприятие 8. Обеспечение организации отдыха и оздоровления детей в каникулярное время в городском округе Красноуфимск:</t>
  </si>
  <si>
    <t>Мероприятие 21. Обеспечение деятельности муниципального загородного оздоровительного лагеря:</t>
  </si>
  <si>
    <t>Мероприятие 22.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здоровья:</t>
  </si>
  <si>
    <t>Мероприятие 31. Реализация мер по поэтапному повышению средней заработной платы педагогических работников муниципальных образовательных организаций дополнительного образования:</t>
  </si>
  <si>
    <t>Мероприятие 38.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</si>
  <si>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Мероприятие 9. Организация участия и проведение городских, областных мероприятий:</t>
  </si>
  <si>
    <t>ВСЕГО ПО МЕРОПРИЯТИЮ 5 "УКРЕПЛЕНИЕ И РАЗВИТИЕ МАТЕРИАЛЬНО-ТЕХНИЧЕСКОЙ БАЗЫ ОБРАЗОВАТЕЛЬНЫХ ОРГАНИЗАЦИЙ ГОРОДСКОГО ОКРУГА КРАСНОУФИМСК", В ТОМ ЧИСЛЕ</t>
  </si>
  <si>
    <t>ВСЕГО ПО ПОДПРОГРАММЕ 4 "ПАТРИОТИЧЕСКОЕ ВОПИТАНИЕ ГРАЖДАН В ГОРОДСКОМ ОКРУГЕ КРАСНОУФИМСК", В ТОМ ЧИСЛЕ</t>
  </si>
  <si>
    <t>Мероприятие 10. Обеспечение мероприятий по укреплению и развитию материально-технической базы муниципальных образовательных организаций:</t>
  </si>
  <si>
    <t>Мероприятие 25.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лагерей:</t>
  </si>
  <si>
    <t>Мероприятие 19. Резервный фонд администрации городского округа Красноуфимск:</t>
  </si>
  <si>
    <t>Мероприятие 20. Обеспечение в образовательных организациях условий для инклюзивного образования детей-инвалидов:</t>
  </si>
  <si>
    <t>Мероприятие 23. Капитальный ремонт зданий и помещений муниципальных общеобразовательных организаций, осуществляемый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организациях":</t>
  </si>
  <si>
    <t>Мероприятие 27.Капитальный ремонт зданий и помещений муниципальных общеобразовательных организаций, осуществляемый в рамках программы «Содействие созданию в субъектах Российской Федерации (исходя из прогнозируемой потребности) новых мест в общеобразовательных организациях», за счет субсидии из федерального бюджета:</t>
  </si>
  <si>
    <t>Мероприятие 28. Софинансирование мероприятий по капитальному ремонту зданий и помещений муниципальных общеобразовательных организаций, осуществляемому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 за счет субсидии из федерального бюджета:</t>
  </si>
  <si>
    <t>Мероприятие 29. 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организациях:</t>
  </si>
  <si>
    <t>Мероприятие 34. Создание в образовательных организациях условий для получения детьми-инвалидами качественного образования:</t>
  </si>
  <si>
    <t>Мероприятие 36. Замена оконных блоков в здании МАДОУ детский сад 2 за счет средств из резервного фонда Правительства Свердловской области:</t>
  </si>
  <si>
    <t>Мероприятие 12. Обеспечение деятельности органов местного самоуправления (центральный аппарат):</t>
  </si>
  <si>
    <t>Мероприятие 37. Обеспечение оплаты труда работников муниципальных учреждений в размере не ниже минимально размера оплаты труда:</t>
  </si>
  <si>
    <t>Мероприятие 14. Организация и проведение муниципальных мероприятий в сфере образования:</t>
  </si>
  <si>
    <t>ВЫПОЛНЕНИЕ МЕРОПРИЯТИЙ МУНИЦИПАЛЬНОЙ ПРОГРАММЫ "РАЗВИТИЕ СИСТЕМЫ ОБРАЗОВАНИЯ В ГОРОДСКОМ ОКРУГЕ КРАСНОУФИМСК В 2014-2024 ГОДАХ"</t>
  </si>
  <si>
    <t>"РАЗВИТИЕ СИСТЕМЫ ОБРАЗОВАНИЯ В ГОРОДСКОМ ОКРУГЕ КРАСНОУФИМСК В 2014-2024 ГОДАХ"</t>
  </si>
  <si>
    <t>ВСЕГО ПО ПОДПРОГРАММЕ 6 "ОБЕСПЕЧЕНИЕ РЕАЛИЗАЦИИ МУНИЦИПАЛЬНОЙ ПРОГРАММЫ ГОРОДСКОГО ОКРУГА КРАСНОУФИМСК "РАЗВИТИЕ СИСТЕМЫ ОБРАЗОВАНИЯ В ГОРОДСКОМ ОКРУГЕ КРАСНОУФИМСК В 2014-2024 ГОДАХ", В ТОМ ЧИСЛЕ</t>
  </si>
  <si>
    <t>Мероприятие 40. Обеспечение деятельности службы ранней помощи при дошкольных образовательных учреждениях</t>
  </si>
  <si>
    <t>Мероприятие 41. Обеспечение персонифицированного финансирования дополнительного образования детей</t>
  </si>
  <si>
    <t>Мероприятие 35. Обеспечение условий реализации муниципальными образовательными организациями в Свердловской области образовательных программ естественно-научного цикла и профориентационной работы</t>
  </si>
  <si>
    <t>Мероприятие 42. Внедрение механизмов инициативного бюджетирования на территории Свердловской области</t>
  </si>
  <si>
    <t>Мероприятие 43. Организация деятельности по сбору (в том числе раздельному сбору), транспортированию, обработке, утилизации, обезвреживанию и захоронению твердых коммунальных отходов</t>
  </si>
  <si>
    <t>Мероприятие 44. Осуществление мероприятий по обеспечению антитеррористической безопасности образовательных учреждений</t>
  </si>
  <si>
    <t>Мероприятие 48.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</si>
  <si>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Мероприятие 49. Ежемесячное денежное вознаграждение
за классное руководство педагогическим
работникам муниципальных
образовательных организаций,
расположенных на территории
Свердловской области, реализующих
образовательные программы начального
общего, основного общего и среднего
общего образования, в том числе
адаптированные основные
общеобразовательные программы</t>
  </si>
  <si>
    <t>Мероприятие 47.Создание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</si>
  <si>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Мероприятие 11. Создание в организациях отдыха детей и их оздоровления условий для отдыха и оздоровления детей, а также безбарьерной среды для детей всех групп здоровья:</t>
  </si>
  <si>
    <t>Мероприятие 50.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</t>
  </si>
  <si>
    <t>Мероприятие 51.Создание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</si>
  <si>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Мероприятие 52. Создание в муниципальных общеобразовательных организациях условий для организации горячего питания обучающихся</t>
  </si>
  <si>
    <t>Мероприятие 13. Обеспечение деятельности МО Управление образования городского округа Красноуфимск, МАУ "ЦБ УСО":</t>
  </si>
  <si>
    <t>ЗА 2022 ГОД</t>
  </si>
  <si>
    <t>Произошло уменьшение фактического количества детей обучающихся начального звена по сравнению с плановым</t>
  </si>
  <si>
    <t>Уменьшение количества детей, пользующихся данной льготой, что подтверждает письменный отказ опекунов</t>
  </si>
  <si>
    <t>Отклонение произошло в связи с временной нетрудоспособностью педагогических работников</t>
  </si>
  <si>
    <t>Причины отклонений от плановых назначений сложились от разницы стоимости путевок</t>
  </si>
  <si>
    <t>Отклонение произошло в связи с подписанием дополнительного соглашения № 2 от 21.12.2022</t>
  </si>
  <si>
    <t>Причины отклонений от плановых назначений сложились от разницы стоимости медицинских осмотров работников.</t>
  </si>
  <si>
    <t>Мероприятие 30. Софинансирование из местного бюджета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организациях:</t>
  </si>
  <si>
    <t>Мероприятие 39. Приобретение малых архитектурных форм для МАДОУ ЦРР-детский сад за счет средств резервного фонда Правительства Свердловской области</t>
  </si>
  <si>
    <t>Мероприятие 45. Обеспечение образовательных учреждений медицинскими услугами и изделиями медицинского назначения</t>
  </si>
  <si>
    <t>Мероприятие 46. Капитальный ремонт, приведение в соответствие с требованиями пожарной безопасности и санитарного законодательства зданий и вооружений муниципальных образовательных организаций</t>
  </si>
  <si>
    <t>Мероприятие 54.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общественных организациях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</si>
</sst>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4"/>
  <sheetViews>
    <sheetView tabSelected="1" workbookViewId="0">
      <selection activeCell="A2" sqref="A2:F2"/>
    </sheetView>
  </sheetViews>
  <sheetFormatPr defaultColWidth="9.140625" defaultRowHeight="15" x14ac:dyDescent="0.25"/>
  <cols>
    <col min="1" max="1" width="8.28515625" style="5" customWidth="1"/>
    <col min="2" max="2" width="79" style="5" customWidth="1"/>
    <col min="3" max="3" width="10.28515625" style="3" customWidth="1"/>
    <col min="4" max="4" width="13.42578125" style="3" customWidth="1"/>
    <col min="5" max="5" width="12.7109375" style="5" customWidth="1"/>
    <col min="6" max="6" width="20" style="5" customWidth="1"/>
    <col min="7" max="16384" width="9.140625" style="5"/>
  </cols>
  <sheetData>
    <row r="1" spans="1:6" x14ac:dyDescent="0.25">
      <c r="A1" s="17" t="s">
        <v>53</v>
      </c>
      <c r="B1" s="17"/>
      <c r="C1" s="17"/>
      <c r="D1" s="17"/>
      <c r="E1" s="17"/>
      <c r="F1" s="17"/>
    </row>
    <row r="2" spans="1:6" x14ac:dyDescent="0.25">
      <c r="A2" s="17" t="s">
        <v>54</v>
      </c>
      <c r="B2" s="17"/>
      <c r="C2" s="17"/>
      <c r="D2" s="17"/>
      <c r="E2" s="17"/>
      <c r="F2" s="17"/>
    </row>
    <row r="3" spans="1:6" x14ac:dyDescent="0.25">
      <c r="A3" s="17" t="s">
        <v>70</v>
      </c>
      <c r="B3" s="17"/>
      <c r="C3" s="17"/>
      <c r="D3" s="17"/>
      <c r="E3" s="17"/>
      <c r="F3" s="17"/>
    </row>
    <row r="5" spans="1:6" ht="44.25" customHeight="1" x14ac:dyDescent="0.25">
      <c r="A5" s="19" t="s">
        <v>0</v>
      </c>
      <c r="B5" s="19" t="s">
        <v>1</v>
      </c>
      <c r="C5" s="18" t="s">
        <v>2</v>
      </c>
      <c r="D5" s="18"/>
      <c r="E5" s="19" t="s">
        <v>5</v>
      </c>
      <c r="F5" s="19" t="s">
        <v>6</v>
      </c>
    </row>
    <row r="6" spans="1:6" x14ac:dyDescent="0.25">
      <c r="A6" s="19"/>
      <c r="B6" s="19"/>
      <c r="C6" s="6" t="s">
        <v>3</v>
      </c>
      <c r="D6" s="6" t="s">
        <v>4</v>
      </c>
      <c r="E6" s="19"/>
      <c r="F6" s="19"/>
    </row>
    <row r="7" spans="1:6" x14ac:dyDescent="0.25">
      <c r="A7" s="7">
        <v>1</v>
      </c>
      <c r="B7" s="7">
        <v>2</v>
      </c>
      <c r="C7" s="4">
        <v>3</v>
      </c>
      <c r="D7" s="4">
        <v>4</v>
      </c>
      <c r="E7" s="4">
        <v>5</v>
      </c>
      <c r="F7" s="4">
        <v>6</v>
      </c>
    </row>
    <row r="8" spans="1:6" ht="16.5" customHeight="1" x14ac:dyDescent="0.25">
      <c r="A8" s="7">
        <v>1</v>
      </c>
      <c r="B8" s="15" t="s">
        <v>7</v>
      </c>
      <c r="C8" s="6">
        <f>SUM(C9:C11)</f>
        <v>1036823.7200000001</v>
      </c>
      <c r="D8" s="13">
        <f>SUM(D9:D11)</f>
        <v>1029934.9199999999</v>
      </c>
      <c r="E8" s="2">
        <f>D8/C8</f>
        <v>0.9933558618817091</v>
      </c>
      <c r="F8" s="16"/>
    </row>
    <row r="9" spans="1:6" x14ac:dyDescent="0.25">
      <c r="A9" s="14">
        <v>2</v>
      </c>
      <c r="B9" s="1" t="s">
        <v>8</v>
      </c>
      <c r="C9" s="6">
        <f>C42+C99+C140</f>
        <v>49827.9</v>
      </c>
      <c r="D9" s="13">
        <f>D42+D99+D140</f>
        <v>43485.299999999996</v>
      </c>
      <c r="E9" s="2">
        <f t="shared" ref="E9:E11" si="0">D9/C9</f>
        <v>0.8727098673634649</v>
      </c>
      <c r="F9" s="16"/>
    </row>
    <row r="10" spans="1:6" x14ac:dyDescent="0.25">
      <c r="A10" s="14">
        <v>3</v>
      </c>
      <c r="B10" s="1" t="s">
        <v>9</v>
      </c>
      <c r="C10" s="6">
        <f>C29+C43+C69+C100+C141</f>
        <v>624652.62</v>
      </c>
      <c r="D10" s="13">
        <f>D29+D43+D69+D100+D141</f>
        <v>624147.41999999993</v>
      </c>
      <c r="E10" s="2">
        <f t="shared" si="0"/>
        <v>0.99919123047943015</v>
      </c>
      <c r="F10" s="16"/>
    </row>
    <row r="11" spans="1:6" x14ac:dyDescent="0.25">
      <c r="A11" s="14">
        <v>4</v>
      </c>
      <c r="B11" s="1" t="s">
        <v>10</v>
      </c>
      <c r="C11" s="6">
        <f>C30+C44+C70+C101+C142</f>
        <v>362343.20000000007</v>
      </c>
      <c r="D11" s="13">
        <f>D30+D44+D70+D101+D142</f>
        <v>362302.2</v>
      </c>
      <c r="E11" s="2">
        <f t="shared" si="0"/>
        <v>0.99988684760746149</v>
      </c>
      <c r="F11" s="16"/>
    </row>
    <row r="12" spans="1:6" x14ac:dyDescent="0.25">
      <c r="A12" s="14">
        <v>5</v>
      </c>
      <c r="B12" s="1" t="s">
        <v>11</v>
      </c>
      <c r="C12" s="6">
        <v>0</v>
      </c>
      <c r="D12" s="6">
        <v>0</v>
      </c>
      <c r="E12" s="2">
        <v>0</v>
      </c>
      <c r="F12" s="16"/>
    </row>
    <row r="13" spans="1:6" x14ac:dyDescent="0.25">
      <c r="A13" s="14">
        <v>6</v>
      </c>
      <c r="B13" s="1" t="s">
        <v>12</v>
      </c>
      <c r="C13" s="6">
        <v>0</v>
      </c>
      <c r="D13" s="6">
        <v>0</v>
      </c>
      <c r="E13" s="2">
        <v>0</v>
      </c>
      <c r="F13" s="16"/>
    </row>
    <row r="14" spans="1:6" x14ac:dyDescent="0.25">
      <c r="A14" s="14">
        <v>7</v>
      </c>
      <c r="B14" s="1" t="s">
        <v>8</v>
      </c>
      <c r="C14" s="6">
        <v>0</v>
      </c>
      <c r="D14" s="6">
        <v>0</v>
      </c>
      <c r="E14" s="2">
        <v>0</v>
      </c>
      <c r="F14" s="16"/>
    </row>
    <row r="15" spans="1:6" x14ac:dyDescent="0.25">
      <c r="A15" s="14">
        <v>8</v>
      </c>
      <c r="B15" s="1" t="s">
        <v>9</v>
      </c>
      <c r="C15" s="6">
        <v>0</v>
      </c>
      <c r="D15" s="6">
        <v>0</v>
      </c>
      <c r="E15" s="2">
        <v>0</v>
      </c>
      <c r="F15" s="16"/>
    </row>
    <row r="16" spans="1:6" x14ac:dyDescent="0.25">
      <c r="A16" s="14">
        <v>9</v>
      </c>
      <c r="B16" s="1" t="s">
        <v>10</v>
      </c>
      <c r="C16" s="6">
        <v>0</v>
      </c>
      <c r="D16" s="6">
        <v>0</v>
      </c>
      <c r="E16" s="2">
        <v>0</v>
      </c>
      <c r="F16" s="16"/>
    </row>
    <row r="17" spans="1:6" x14ac:dyDescent="0.25">
      <c r="A17" s="14">
        <v>10</v>
      </c>
      <c r="B17" s="1" t="s">
        <v>11</v>
      </c>
      <c r="C17" s="6">
        <v>0</v>
      </c>
      <c r="D17" s="6">
        <v>0</v>
      </c>
      <c r="E17" s="2">
        <v>0</v>
      </c>
      <c r="F17" s="16"/>
    </row>
    <row r="18" spans="1:6" x14ac:dyDescent="0.25">
      <c r="A18" s="14">
        <v>11</v>
      </c>
      <c r="B18" s="1" t="s">
        <v>13</v>
      </c>
      <c r="C18" s="6">
        <v>0</v>
      </c>
      <c r="D18" s="6">
        <v>0</v>
      </c>
      <c r="E18" s="2">
        <v>0</v>
      </c>
      <c r="F18" s="16"/>
    </row>
    <row r="19" spans="1:6" x14ac:dyDescent="0.25">
      <c r="A19" s="14">
        <v>12</v>
      </c>
      <c r="B19" s="1" t="s">
        <v>8</v>
      </c>
      <c r="C19" s="6">
        <v>0</v>
      </c>
      <c r="D19" s="6">
        <v>0</v>
      </c>
      <c r="E19" s="2">
        <v>0</v>
      </c>
      <c r="F19" s="16"/>
    </row>
    <row r="20" spans="1:6" x14ac:dyDescent="0.25">
      <c r="A20" s="14">
        <v>13</v>
      </c>
      <c r="B20" s="1" t="s">
        <v>9</v>
      </c>
      <c r="C20" s="6">
        <v>0</v>
      </c>
      <c r="D20" s="6">
        <v>0</v>
      </c>
      <c r="E20" s="2">
        <v>0</v>
      </c>
      <c r="F20" s="16"/>
    </row>
    <row r="21" spans="1:6" x14ac:dyDescent="0.25">
      <c r="A21" s="14">
        <v>14</v>
      </c>
      <c r="B21" s="1" t="s">
        <v>10</v>
      </c>
      <c r="C21" s="6">
        <v>0</v>
      </c>
      <c r="D21" s="6">
        <v>0</v>
      </c>
      <c r="E21" s="2">
        <v>0</v>
      </c>
      <c r="F21" s="16"/>
    </row>
    <row r="22" spans="1:6" x14ac:dyDescent="0.25">
      <c r="A22" s="14">
        <v>15</v>
      </c>
      <c r="B22" s="1" t="s">
        <v>11</v>
      </c>
      <c r="C22" s="6">
        <v>0</v>
      </c>
      <c r="D22" s="6">
        <v>0</v>
      </c>
      <c r="E22" s="2">
        <v>0</v>
      </c>
      <c r="F22" s="16"/>
    </row>
    <row r="23" spans="1:6" x14ac:dyDescent="0.25">
      <c r="A23" s="14">
        <v>16</v>
      </c>
      <c r="B23" s="1" t="s">
        <v>14</v>
      </c>
      <c r="C23" s="6">
        <v>0</v>
      </c>
      <c r="D23" s="6">
        <v>0</v>
      </c>
      <c r="E23" s="2">
        <v>0</v>
      </c>
      <c r="F23" s="16"/>
    </row>
    <row r="24" spans="1:6" x14ac:dyDescent="0.25">
      <c r="A24" s="14">
        <v>17</v>
      </c>
      <c r="B24" s="1" t="s">
        <v>8</v>
      </c>
      <c r="C24" s="6">
        <v>0</v>
      </c>
      <c r="D24" s="6">
        <v>0</v>
      </c>
      <c r="E24" s="2">
        <v>0</v>
      </c>
      <c r="F24" s="16"/>
    </row>
    <row r="25" spans="1:6" x14ac:dyDescent="0.25">
      <c r="A25" s="14">
        <v>18</v>
      </c>
      <c r="B25" s="1" t="s">
        <v>9</v>
      </c>
      <c r="C25" s="6">
        <v>0</v>
      </c>
      <c r="D25" s="6">
        <v>0</v>
      </c>
      <c r="E25" s="2">
        <v>0</v>
      </c>
      <c r="F25" s="16"/>
    </row>
    <row r="26" spans="1:6" x14ac:dyDescent="0.25">
      <c r="A26" s="14">
        <v>19</v>
      </c>
      <c r="B26" s="1" t="s">
        <v>10</v>
      </c>
      <c r="C26" s="6">
        <v>0</v>
      </c>
      <c r="D26" s="6">
        <v>0</v>
      </c>
      <c r="E26" s="2">
        <v>0</v>
      </c>
      <c r="F26" s="16"/>
    </row>
    <row r="27" spans="1:6" x14ac:dyDescent="0.25">
      <c r="A27" s="14">
        <v>20</v>
      </c>
      <c r="B27" s="1" t="s">
        <v>11</v>
      </c>
      <c r="C27" s="6">
        <v>0</v>
      </c>
      <c r="D27" s="6">
        <v>0</v>
      </c>
      <c r="E27" s="2">
        <v>0</v>
      </c>
      <c r="F27" s="16"/>
    </row>
    <row r="28" spans="1:6" ht="44.25" customHeight="1" x14ac:dyDescent="0.25">
      <c r="A28" s="14">
        <v>21</v>
      </c>
      <c r="B28" s="15" t="s">
        <v>15</v>
      </c>
      <c r="C28" s="6">
        <f>C29+C30</f>
        <v>363635.3</v>
      </c>
      <c r="D28" s="6">
        <f>D30+D29</f>
        <v>363635.3</v>
      </c>
      <c r="E28" s="2">
        <f t="shared" ref="E28:E85" si="1">D28/C28</f>
        <v>1</v>
      </c>
      <c r="F28" s="16"/>
    </row>
    <row r="29" spans="1:6" x14ac:dyDescent="0.25">
      <c r="A29" s="14">
        <v>22</v>
      </c>
      <c r="B29" s="1" t="s">
        <v>9</v>
      </c>
      <c r="C29" s="6">
        <f>C32+C36+C40</f>
        <v>266921</v>
      </c>
      <c r="D29" s="6">
        <v>266921</v>
      </c>
      <c r="E29" s="2">
        <f t="shared" si="1"/>
        <v>1</v>
      </c>
      <c r="F29" s="16"/>
    </row>
    <row r="30" spans="1:6" x14ac:dyDescent="0.25">
      <c r="A30" s="14">
        <v>23</v>
      </c>
      <c r="B30" s="1" t="s">
        <v>10</v>
      </c>
      <c r="C30" s="6">
        <f>C34+C38</f>
        <v>96714.3</v>
      </c>
      <c r="D30" s="11">
        <f>D34+D38</f>
        <v>96714.3</v>
      </c>
      <c r="E30" s="2">
        <f>D30/C30</f>
        <v>1</v>
      </c>
      <c r="F30" s="16"/>
    </row>
    <row r="31" spans="1:6" ht="45" x14ac:dyDescent="0.25">
      <c r="A31" s="14">
        <v>24</v>
      </c>
      <c r="B31" s="1" t="s">
        <v>16</v>
      </c>
      <c r="C31" s="6">
        <f>C32</f>
        <v>266921</v>
      </c>
      <c r="D31" s="11">
        <f>D32</f>
        <v>266921</v>
      </c>
      <c r="E31" s="2">
        <f t="shared" si="1"/>
        <v>1</v>
      </c>
      <c r="F31" s="16"/>
    </row>
    <row r="32" spans="1:6" x14ac:dyDescent="0.25">
      <c r="A32" s="14">
        <v>25</v>
      </c>
      <c r="B32" s="1" t="s">
        <v>9</v>
      </c>
      <c r="C32" s="6">
        <v>266921</v>
      </c>
      <c r="D32" s="11">
        <v>266921</v>
      </c>
      <c r="E32" s="2">
        <f t="shared" si="1"/>
        <v>1</v>
      </c>
      <c r="F32" s="16"/>
    </row>
    <row r="33" spans="1:6" ht="45.75" customHeight="1" x14ac:dyDescent="0.25">
      <c r="A33" s="14">
        <v>26</v>
      </c>
      <c r="B33" s="1" t="s">
        <v>17</v>
      </c>
      <c r="C33" s="6">
        <f>C34</f>
        <v>96204.7</v>
      </c>
      <c r="D33" s="11">
        <f>D34</f>
        <v>96204.7</v>
      </c>
      <c r="E33" s="2">
        <f t="shared" si="1"/>
        <v>1</v>
      </c>
      <c r="F33" s="16"/>
    </row>
    <row r="34" spans="1:6" x14ac:dyDescent="0.25">
      <c r="A34" s="14">
        <v>27</v>
      </c>
      <c r="B34" s="1" t="s">
        <v>10</v>
      </c>
      <c r="C34" s="6">
        <v>96204.7</v>
      </c>
      <c r="D34" s="11">
        <v>96204.7</v>
      </c>
      <c r="E34" s="2">
        <f t="shared" si="1"/>
        <v>1</v>
      </c>
      <c r="F34" s="16"/>
    </row>
    <row r="35" spans="1:6" ht="60" x14ac:dyDescent="0.25">
      <c r="A35" s="14">
        <v>28</v>
      </c>
      <c r="B35" s="1" t="s">
        <v>18</v>
      </c>
      <c r="C35" s="6">
        <f>C36</f>
        <v>0</v>
      </c>
      <c r="D35" s="11">
        <f>D36</f>
        <v>0</v>
      </c>
      <c r="E35" s="2">
        <v>0</v>
      </c>
      <c r="F35" s="16"/>
    </row>
    <row r="36" spans="1:6" x14ac:dyDescent="0.25">
      <c r="A36" s="14">
        <v>29</v>
      </c>
      <c r="B36" s="1" t="s">
        <v>9</v>
      </c>
      <c r="C36" s="6">
        <v>0</v>
      </c>
      <c r="D36" s="11">
        <v>0</v>
      </c>
      <c r="E36" s="2">
        <v>0</v>
      </c>
      <c r="F36" s="16"/>
    </row>
    <row r="37" spans="1:6" ht="30" x14ac:dyDescent="0.25">
      <c r="A37" s="14">
        <v>30</v>
      </c>
      <c r="B37" s="1" t="s">
        <v>56</v>
      </c>
      <c r="C37" s="6">
        <f>C38</f>
        <v>509.6</v>
      </c>
      <c r="D37" s="11">
        <f>D38</f>
        <v>509.6</v>
      </c>
      <c r="E37" s="2">
        <f t="shared" si="1"/>
        <v>1</v>
      </c>
      <c r="F37" s="16"/>
    </row>
    <row r="38" spans="1:6" x14ac:dyDescent="0.25">
      <c r="A38" s="14">
        <v>31</v>
      </c>
      <c r="B38" s="1" t="s">
        <v>10</v>
      </c>
      <c r="C38" s="6">
        <v>509.6</v>
      </c>
      <c r="D38" s="11">
        <v>509.6</v>
      </c>
      <c r="E38" s="2">
        <f t="shared" si="1"/>
        <v>1</v>
      </c>
      <c r="F38" s="16"/>
    </row>
    <row r="39" spans="1:6" ht="30" x14ac:dyDescent="0.25">
      <c r="A39" s="14">
        <v>32</v>
      </c>
      <c r="B39" s="1" t="s">
        <v>19</v>
      </c>
      <c r="C39" s="6">
        <f>C40</f>
        <v>0</v>
      </c>
      <c r="D39" s="11">
        <f>D40</f>
        <v>0</v>
      </c>
      <c r="E39" s="2">
        <v>0</v>
      </c>
      <c r="F39" s="16"/>
    </row>
    <row r="40" spans="1:6" x14ac:dyDescent="0.25">
      <c r="A40" s="14">
        <v>33</v>
      </c>
      <c r="B40" s="1" t="s">
        <v>9</v>
      </c>
      <c r="C40" s="6">
        <v>0</v>
      </c>
      <c r="D40" s="11">
        <v>0</v>
      </c>
      <c r="E40" s="2">
        <v>0</v>
      </c>
      <c r="F40" s="16"/>
    </row>
    <row r="41" spans="1:6" ht="28.5" x14ac:dyDescent="0.25">
      <c r="A41" s="14">
        <v>34</v>
      </c>
      <c r="B41" s="15" t="s">
        <v>20</v>
      </c>
      <c r="C41" s="6">
        <f>SUM(C42:C44)</f>
        <v>473360</v>
      </c>
      <c r="D41" s="13">
        <f>SUM(D42:D44)</f>
        <v>466516.4</v>
      </c>
      <c r="E41" s="2">
        <f t="shared" si="1"/>
        <v>0.98554250464762549</v>
      </c>
      <c r="F41" s="16"/>
    </row>
    <row r="42" spans="1:6" s="12" customFormat="1" x14ac:dyDescent="0.25">
      <c r="A42" s="14">
        <v>35</v>
      </c>
      <c r="B42" s="1" t="s">
        <v>8</v>
      </c>
      <c r="C42" s="13">
        <f>C60+C62</f>
        <v>49068.3</v>
      </c>
      <c r="D42" s="13">
        <f>D60+D62</f>
        <v>42725.7</v>
      </c>
      <c r="E42" s="2">
        <f t="shared" si="1"/>
        <v>0.87073935718172413</v>
      </c>
      <c r="F42" s="16"/>
    </row>
    <row r="43" spans="1:6" x14ac:dyDescent="0.25">
      <c r="A43" s="14">
        <v>36</v>
      </c>
      <c r="B43" s="1" t="s">
        <v>9</v>
      </c>
      <c r="C43" s="6">
        <f>C46+C50+C52+C54+C56+C66</f>
        <v>336334.6</v>
      </c>
      <c r="D43" s="13">
        <f>D46+D50+D52+D54+D56+D66</f>
        <v>335833.59999999998</v>
      </c>
      <c r="E43" s="2">
        <f t="shared" si="1"/>
        <v>0.99851041195285883</v>
      </c>
      <c r="F43" s="16"/>
    </row>
    <row r="44" spans="1:6" x14ac:dyDescent="0.25">
      <c r="A44" s="14">
        <v>37</v>
      </c>
      <c r="B44" s="1" t="s">
        <v>10</v>
      </c>
      <c r="C44" s="6">
        <f>C48+C58+C64+C67</f>
        <v>87957.1</v>
      </c>
      <c r="D44" s="11">
        <f>D48+D58+D64+D67</f>
        <v>87957.1</v>
      </c>
      <c r="E44" s="2">
        <f t="shared" si="1"/>
        <v>1</v>
      </c>
      <c r="F44" s="16"/>
    </row>
    <row r="45" spans="1:6" ht="75" x14ac:dyDescent="0.25">
      <c r="A45" s="14">
        <v>38</v>
      </c>
      <c r="B45" s="1" t="s">
        <v>21</v>
      </c>
      <c r="C45" s="6">
        <f>C46</f>
        <v>302158.7</v>
      </c>
      <c r="D45" s="11">
        <f>D46</f>
        <v>302158.7</v>
      </c>
      <c r="E45" s="2">
        <f>D45/C45</f>
        <v>1</v>
      </c>
      <c r="F45" s="16"/>
    </row>
    <row r="46" spans="1:6" x14ac:dyDescent="0.25">
      <c r="A46" s="14">
        <v>39</v>
      </c>
      <c r="B46" s="1" t="s">
        <v>9</v>
      </c>
      <c r="C46" s="6">
        <v>302158.7</v>
      </c>
      <c r="D46" s="11">
        <v>302158.7</v>
      </c>
      <c r="E46" s="2">
        <f>D46/C46</f>
        <v>1</v>
      </c>
      <c r="F46" s="16"/>
    </row>
    <row r="47" spans="1:6" ht="30" x14ac:dyDescent="0.25">
      <c r="A47" s="14">
        <v>40</v>
      </c>
      <c r="B47" s="1" t="s">
        <v>22</v>
      </c>
      <c r="C47" s="6">
        <f>C48</f>
        <v>81957.100000000006</v>
      </c>
      <c r="D47" s="11">
        <f>D48</f>
        <v>81957.100000000006</v>
      </c>
      <c r="E47" s="2">
        <f t="shared" si="1"/>
        <v>1</v>
      </c>
      <c r="F47" s="16"/>
    </row>
    <row r="48" spans="1:6" x14ac:dyDescent="0.25">
      <c r="A48" s="14">
        <v>41</v>
      </c>
      <c r="B48" s="1" t="s">
        <v>10</v>
      </c>
      <c r="C48" s="6">
        <v>81957.100000000006</v>
      </c>
      <c r="D48" s="11">
        <v>81957.100000000006</v>
      </c>
      <c r="E48" s="2">
        <f t="shared" si="1"/>
        <v>1</v>
      </c>
      <c r="F48" s="16"/>
    </row>
    <row r="49" spans="1:6" ht="89.25" x14ac:dyDescent="0.25">
      <c r="A49" s="14">
        <v>42</v>
      </c>
      <c r="B49" s="1" t="s">
        <v>23</v>
      </c>
      <c r="C49" s="6">
        <f>C50</f>
        <v>33206</v>
      </c>
      <c r="D49" s="13">
        <f>D50</f>
        <v>32996.1</v>
      </c>
      <c r="E49" s="2">
        <f t="shared" si="1"/>
        <v>0.99367885321929772</v>
      </c>
      <c r="F49" s="16" t="s">
        <v>71</v>
      </c>
    </row>
    <row r="50" spans="1:6" x14ac:dyDescent="0.25">
      <c r="A50" s="14">
        <v>43</v>
      </c>
      <c r="B50" s="1" t="s">
        <v>9</v>
      </c>
      <c r="C50" s="6">
        <v>33206</v>
      </c>
      <c r="D50" s="11">
        <v>32996.1</v>
      </c>
      <c r="E50" s="2">
        <f t="shared" si="1"/>
        <v>0.99367885321929772</v>
      </c>
      <c r="F50" s="16"/>
    </row>
    <row r="51" spans="1:6" ht="90" x14ac:dyDescent="0.25">
      <c r="A51" s="14">
        <v>44</v>
      </c>
      <c r="B51" s="1" t="s">
        <v>24</v>
      </c>
      <c r="C51" s="6">
        <f>C52</f>
        <v>0</v>
      </c>
      <c r="D51" s="11">
        <f>D52</f>
        <v>0</v>
      </c>
      <c r="E51" s="2">
        <v>0</v>
      </c>
      <c r="F51" s="16"/>
    </row>
    <row r="52" spans="1:6" x14ac:dyDescent="0.25">
      <c r="A52" s="14">
        <v>45</v>
      </c>
      <c r="B52" s="1" t="s">
        <v>9</v>
      </c>
      <c r="C52" s="6">
        <v>0</v>
      </c>
      <c r="D52" s="11">
        <v>0</v>
      </c>
      <c r="E52" s="2">
        <v>0</v>
      </c>
      <c r="F52" s="16"/>
    </row>
    <row r="53" spans="1:6" ht="89.25" x14ac:dyDescent="0.25">
      <c r="A53" s="14">
        <v>46</v>
      </c>
      <c r="B53" s="1" t="s">
        <v>25</v>
      </c>
      <c r="C53" s="6">
        <f>C54</f>
        <v>536.6</v>
      </c>
      <c r="D53" s="11">
        <f>D54</f>
        <v>245.5</v>
      </c>
      <c r="E53" s="2">
        <f t="shared" si="1"/>
        <v>0.45751024972046217</v>
      </c>
      <c r="F53" s="16" t="s">
        <v>72</v>
      </c>
    </row>
    <row r="54" spans="1:6" x14ac:dyDescent="0.25">
      <c r="A54" s="14">
        <v>47</v>
      </c>
      <c r="B54" s="1" t="s">
        <v>9</v>
      </c>
      <c r="C54" s="6">
        <v>536.6</v>
      </c>
      <c r="D54" s="11">
        <v>245.5</v>
      </c>
      <c r="E54" s="2">
        <f t="shared" si="1"/>
        <v>0.45751024972046217</v>
      </c>
      <c r="F54" s="16"/>
    </row>
    <row r="55" spans="1:6" ht="30" x14ac:dyDescent="0.25">
      <c r="A55" s="14">
        <v>48</v>
      </c>
      <c r="B55" s="1" t="s">
        <v>26</v>
      </c>
      <c r="C55" s="6">
        <f>C56</f>
        <v>0</v>
      </c>
      <c r="D55" s="11">
        <f>D56</f>
        <v>0</v>
      </c>
      <c r="E55" s="2">
        <v>0</v>
      </c>
      <c r="F55" s="16"/>
    </row>
    <row r="56" spans="1:6" x14ac:dyDescent="0.25">
      <c r="A56" s="14">
        <v>49</v>
      </c>
      <c r="B56" s="1" t="s">
        <v>9</v>
      </c>
      <c r="C56" s="6">
        <v>0</v>
      </c>
      <c r="D56" s="11">
        <v>0</v>
      </c>
      <c r="E56" s="2">
        <v>0</v>
      </c>
      <c r="F56" s="16"/>
    </row>
    <row r="57" spans="1:6" ht="60" x14ac:dyDescent="0.25">
      <c r="A57" s="14">
        <v>50</v>
      </c>
      <c r="B57" s="1" t="s">
        <v>64</v>
      </c>
      <c r="C57" s="6">
        <f>C58</f>
        <v>0</v>
      </c>
      <c r="D57" s="11">
        <f>D58</f>
        <v>0</v>
      </c>
      <c r="E57" s="2">
        <v>0</v>
      </c>
      <c r="F57" s="16"/>
    </row>
    <row r="58" spans="1:6" x14ac:dyDescent="0.25">
      <c r="A58" s="14">
        <v>51</v>
      </c>
      <c r="B58" s="1" t="s">
        <v>10</v>
      </c>
      <c r="C58" s="6">
        <v>0</v>
      </c>
      <c r="D58" s="11">
        <v>0</v>
      </c>
      <c r="E58" s="2">
        <v>0</v>
      </c>
      <c r="F58" s="16"/>
    </row>
    <row r="59" spans="1:6" ht="89.25" x14ac:dyDescent="0.25">
      <c r="A59" s="14">
        <v>52</v>
      </c>
      <c r="B59" s="1" t="s">
        <v>62</v>
      </c>
      <c r="C59" s="6">
        <f>C60</f>
        <v>28405.3</v>
      </c>
      <c r="D59" s="11">
        <f>D60</f>
        <v>22355.3</v>
      </c>
      <c r="E59" s="2">
        <f t="shared" si="1"/>
        <v>0.78701157882507844</v>
      </c>
      <c r="F59" s="16" t="s">
        <v>71</v>
      </c>
    </row>
    <row r="60" spans="1:6" x14ac:dyDescent="0.25">
      <c r="A60" s="14">
        <v>53</v>
      </c>
      <c r="B60" s="1" t="s">
        <v>8</v>
      </c>
      <c r="C60" s="6">
        <v>28405.3</v>
      </c>
      <c r="D60" s="11">
        <v>22355.3</v>
      </c>
      <c r="E60" s="2">
        <f t="shared" si="1"/>
        <v>0.78701157882507844</v>
      </c>
      <c r="F60" s="16"/>
    </row>
    <row r="61" spans="1:6" ht="165" x14ac:dyDescent="0.25">
      <c r="A61" s="14">
        <v>54</v>
      </c>
      <c r="B61" s="1" t="s">
        <v>63</v>
      </c>
      <c r="C61" s="6">
        <f>C62</f>
        <v>20663</v>
      </c>
      <c r="D61" s="13">
        <f>D62</f>
        <v>20370.400000000001</v>
      </c>
      <c r="E61" s="2">
        <f t="shared" si="1"/>
        <v>0.9858394231234574</v>
      </c>
      <c r="F61" s="16" t="s">
        <v>73</v>
      </c>
    </row>
    <row r="62" spans="1:6" x14ac:dyDescent="0.25">
      <c r="A62" s="14">
        <v>55</v>
      </c>
      <c r="B62" s="1" t="s">
        <v>8</v>
      </c>
      <c r="C62" s="6">
        <v>20663</v>
      </c>
      <c r="D62" s="11">
        <v>20370.400000000001</v>
      </c>
      <c r="E62" s="2">
        <f t="shared" si="1"/>
        <v>0.9858394231234574</v>
      </c>
      <c r="F62" s="16"/>
    </row>
    <row r="63" spans="1:6" ht="45" x14ac:dyDescent="0.25">
      <c r="A63" s="14">
        <v>56</v>
      </c>
      <c r="B63" s="1" t="s">
        <v>67</v>
      </c>
      <c r="C63" s="6">
        <f>C64</f>
        <v>6000</v>
      </c>
      <c r="D63" s="11">
        <f>D64</f>
        <v>6000</v>
      </c>
      <c r="E63" s="2">
        <f t="shared" si="1"/>
        <v>1</v>
      </c>
      <c r="F63" s="16"/>
    </row>
    <row r="64" spans="1:6" x14ac:dyDescent="0.25">
      <c r="A64" s="14">
        <v>57</v>
      </c>
      <c r="B64" s="1" t="s">
        <v>10</v>
      </c>
      <c r="C64" s="6">
        <v>6000</v>
      </c>
      <c r="D64" s="11">
        <v>6000</v>
      </c>
      <c r="E64" s="2">
        <f t="shared" si="1"/>
        <v>1</v>
      </c>
      <c r="F64" s="16"/>
    </row>
    <row r="65" spans="1:6" ht="30" x14ac:dyDescent="0.25">
      <c r="A65" s="14">
        <v>58</v>
      </c>
      <c r="B65" s="1" t="s">
        <v>68</v>
      </c>
      <c r="C65" s="6">
        <f>C66+C67</f>
        <v>433.3</v>
      </c>
      <c r="D65" s="11">
        <f>D66+D67</f>
        <v>433.3</v>
      </c>
      <c r="E65" s="2">
        <f t="shared" si="1"/>
        <v>1</v>
      </c>
      <c r="F65" s="16"/>
    </row>
    <row r="66" spans="1:6" x14ac:dyDescent="0.25">
      <c r="A66" s="14">
        <v>59</v>
      </c>
      <c r="B66" s="1" t="s">
        <v>9</v>
      </c>
      <c r="C66" s="6">
        <v>433.3</v>
      </c>
      <c r="D66" s="11">
        <v>433.3</v>
      </c>
      <c r="E66" s="2">
        <f t="shared" si="1"/>
        <v>1</v>
      </c>
      <c r="F66" s="16"/>
    </row>
    <row r="67" spans="1:6" x14ac:dyDescent="0.25">
      <c r="A67" s="14">
        <v>60</v>
      </c>
      <c r="B67" s="1" t="s">
        <v>10</v>
      </c>
      <c r="C67" s="6">
        <v>0</v>
      </c>
      <c r="D67" s="11">
        <v>0</v>
      </c>
      <c r="E67" s="2">
        <v>0</v>
      </c>
      <c r="F67" s="16"/>
    </row>
    <row r="68" spans="1:6" ht="42.75" x14ac:dyDescent="0.25">
      <c r="A68" s="14">
        <v>61</v>
      </c>
      <c r="B68" s="15" t="s">
        <v>27</v>
      </c>
      <c r="C68" s="6">
        <f>C69+C70</f>
        <v>95714.4</v>
      </c>
      <c r="D68" s="11">
        <f>D69+D70</f>
        <v>95710.2</v>
      </c>
      <c r="E68" s="2">
        <f t="shared" si="1"/>
        <v>0.99995611945537977</v>
      </c>
      <c r="F68" s="16"/>
    </row>
    <row r="69" spans="1:6" x14ac:dyDescent="0.25">
      <c r="A69" s="14">
        <v>62</v>
      </c>
      <c r="B69" s="1" t="s">
        <v>9</v>
      </c>
      <c r="C69" s="6">
        <f>C76+C79+C81+C84+C89+C91+C93</f>
        <v>20389.900000000001</v>
      </c>
      <c r="D69" s="11">
        <f>D76+D79+D81+D84+D89+D91+D93</f>
        <v>20385.7</v>
      </c>
      <c r="E69" s="2">
        <f t="shared" si="1"/>
        <v>0.99979401566461823</v>
      </c>
      <c r="F69" s="16"/>
    </row>
    <row r="70" spans="1:6" x14ac:dyDescent="0.25">
      <c r="A70" s="14">
        <v>63</v>
      </c>
      <c r="B70" s="1" t="s">
        <v>10</v>
      </c>
      <c r="C70" s="6">
        <f>C72+C77+C82+C85+C87+C74</f>
        <v>75324.5</v>
      </c>
      <c r="D70" s="11">
        <f>D72+D77+D82+D85+D87+D74</f>
        <v>75324.5</v>
      </c>
      <c r="E70" s="2">
        <f t="shared" si="1"/>
        <v>1</v>
      </c>
      <c r="F70" s="16"/>
    </row>
    <row r="71" spans="1:6" ht="30" x14ac:dyDescent="0.25">
      <c r="A71" s="14">
        <v>64</v>
      </c>
      <c r="B71" s="1" t="s">
        <v>28</v>
      </c>
      <c r="C71" s="6">
        <f>C72</f>
        <v>61290.6</v>
      </c>
      <c r="D71" s="11">
        <f>D72</f>
        <v>61290.6</v>
      </c>
      <c r="E71" s="2">
        <f t="shared" si="1"/>
        <v>1</v>
      </c>
      <c r="F71" s="16"/>
    </row>
    <row r="72" spans="1:6" x14ac:dyDescent="0.25">
      <c r="A72" s="14">
        <v>65</v>
      </c>
      <c r="B72" s="1" t="s">
        <v>10</v>
      </c>
      <c r="C72" s="6">
        <v>61290.6</v>
      </c>
      <c r="D72" s="11">
        <v>61290.6</v>
      </c>
      <c r="E72" s="2">
        <f t="shared" si="1"/>
        <v>1</v>
      </c>
      <c r="F72" s="16"/>
    </row>
    <row r="73" spans="1:6" ht="30" x14ac:dyDescent="0.25">
      <c r="A73" s="14">
        <v>66</v>
      </c>
      <c r="B73" s="1" t="s">
        <v>57</v>
      </c>
      <c r="C73" s="6">
        <f>C74</f>
        <v>7330.7</v>
      </c>
      <c r="D73" s="11">
        <f>D74</f>
        <v>7330.7</v>
      </c>
      <c r="E73" s="2">
        <f t="shared" si="1"/>
        <v>1</v>
      </c>
      <c r="F73" s="16"/>
    </row>
    <row r="74" spans="1:6" x14ac:dyDescent="0.25">
      <c r="A74" s="14">
        <v>67</v>
      </c>
      <c r="B74" s="1" t="s">
        <v>10</v>
      </c>
      <c r="C74" s="6">
        <v>7330.7</v>
      </c>
      <c r="D74" s="11">
        <v>7330.7</v>
      </c>
      <c r="E74" s="2">
        <f t="shared" si="1"/>
        <v>1</v>
      </c>
      <c r="F74" s="16"/>
    </row>
    <row r="75" spans="1:6" ht="30" x14ac:dyDescent="0.25">
      <c r="A75" s="14">
        <v>68</v>
      </c>
      <c r="B75" s="1" t="s">
        <v>29</v>
      </c>
      <c r="C75" s="6">
        <f>C76+C77</f>
        <v>0</v>
      </c>
      <c r="D75" s="11">
        <f>D76+D77</f>
        <v>0</v>
      </c>
      <c r="E75" s="2">
        <v>0</v>
      </c>
      <c r="F75" s="16"/>
    </row>
    <row r="76" spans="1:6" x14ac:dyDescent="0.25">
      <c r="A76" s="14">
        <v>69</v>
      </c>
      <c r="B76" s="1" t="s">
        <v>9</v>
      </c>
      <c r="C76" s="6">
        <v>0</v>
      </c>
      <c r="D76" s="11">
        <v>0</v>
      </c>
      <c r="E76" s="2">
        <v>0</v>
      </c>
      <c r="F76" s="16"/>
    </row>
    <row r="77" spans="1:6" x14ac:dyDescent="0.25">
      <c r="A77" s="14">
        <v>70</v>
      </c>
      <c r="B77" s="1" t="s">
        <v>10</v>
      </c>
      <c r="C77" s="6">
        <v>0</v>
      </c>
      <c r="D77" s="11">
        <v>0</v>
      </c>
      <c r="E77" s="2">
        <v>0</v>
      </c>
      <c r="F77" s="16"/>
    </row>
    <row r="78" spans="1:6" ht="43.5" customHeight="1" x14ac:dyDescent="0.25">
      <c r="A78" s="14">
        <v>71</v>
      </c>
      <c r="B78" s="1" t="s">
        <v>30</v>
      </c>
      <c r="C78" s="6">
        <f>C79</f>
        <v>0</v>
      </c>
      <c r="D78" s="11">
        <f>D79</f>
        <v>0</v>
      </c>
      <c r="E78" s="2">
        <v>0</v>
      </c>
      <c r="F78" s="16"/>
    </row>
    <row r="79" spans="1:6" x14ac:dyDescent="0.25">
      <c r="A79" s="14">
        <v>72</v>
      </c>
      <c r="B79" s="1" t="s">
        <v>9</v>
      </c>
      <c r="C79" s="6">
        <v>0</v>
      </c>
      <c r="D79" s="11">
        <v>0</v>
      </c>
      <c r="E79" s="2">
        <v>0</v>
      </c>
      <c r="F79" s="16"/>
    </row>
    <row r="80" spans="1:6" ht="30" x14ac:dyDescent="0.25">
      <c r="A80" s="14">
        <v>73</v>
      </c>
      <c r="B80" s="1" t="s">
        <v>31</v>
      </c>
      <c r="C80" s="6">
        <f>C81+C82</f>
        <v>0</v>
      </c>
      <c r="D80" s="11">
        <f>D81+D82</f>
        <v>0</v>
      </c>
      <c r="E80" s="2">
        <v>0</v>
      </c>
      <c r="F80" s="16"/>
    </row>
    <row r="81" spans="1:6" x14ac:dyDescent="0.25">
      <c r="A81" s="14">
        <v>74</v>
      </c>
      <c r="B81" s="1" t="s">
        <v>9</v>
      </c>
      <c r="C81" s="6">
        <v>0</v>
      </c>
      <c r="D81" s="11">
        <v>0</v>
      </c>
      <c r="E81" s="2">
        <v>0</v>
      </c>
      <c r="F81" s="16"/>
    </row>
    <row r="82" spans="1:6" x14ac:dyDescent="0.25">
      <c r="A82" s="14">
        <v>75</v>
      </c>
      <c r="B82" s="1" t="s">
        <v>10</v>
      </c>
      <c r="C82" s="6">
        <v>0</v>
      </c>
      <c r="D82" s="11">
        <v>0</v>
      </c>
      <c r="E82" s="2">
        <v>0</v>
      </c>
      <c r="F82" s="16"/>
    </row>
    <row r="83" spans="1:6" ht="30" x14ac:dyDescent="0.25">
      <c r="A83" s="14">
        <v>76</v>
      </c>
      <c r="B83" s="1" t="s">
        <v>32</v>
      </c>
      <c r="C83" s="6">
        <f>C84+C85</f>
        <v>5426</v>
      </c>
      <c r="D83" s="11">
        <f>D84+D85</f>
        <v>5426</v>
      </c>
      <c r="E83" s="2">
        <f t="shared" si="1"/>
        <v>1</v>
      </c>
      <c r="F83" s="16"/>
    </row>
    <row r="84" spans="1:6" x14ac:dyDescent="0.25">
      <c r="A84" s="14">
        <v>77</v>
      </c>
      <c r="B84" s="1" t="s">
        <v>9</v>
      </c>
      <c r="C84" s="6">
        <v>0</v>
      </c>
      <c r="D84" s="11">
        <v>0</v>
      </c>
      <c r="E84" s="2">
        <v>0</v>
      </c>
      <c r="F84" s="16"/>
    </row>
    <row r="85" spans="1:6" x14ac:dyDescent="0.25">
      <c r="A85" s="14">
        <v>78</v>
      </c>
      <c r="B85" s="1" t="s">
        <v>10</v>
      </c>
      <c r="C85" s="6">
        <v>5426</v>
      </c>
      <c r="D85" s="11">
        <v>5426</v>
      </c>
      <c r="E85" s="2">
        <f t="shared" si="1"/>
        <v>1</v>
      </c>
      <c r="F85" s="16"/>
    </row>
    <row r="86" spans="1:6" ht="30" x14ac:dyDescent="0.25">
      <c r="A86" s="14">
        <v>79</v>
      </c>
      <c r="B86" s="1" t="s">
        <v>33</v>
      </c>
      <c r="C86" s="6">
        <f>C87</f>
        <v>1277.2</v>
      </c>
      <c r="D86" s="11">
        <f>D87</f>
        <v>1277.2</v>
      </c>
      <c r="E86" s="2">
        <f t="shared" ref="E86:E147" si="2">D86/C86</f>
        <v>1</v>
      </c>
      <c r="F86" s="16"/>
    </row>
    <row r="87" spans="1:6" x14ac:dyDescent="0.25">
      <c r="A87" s="14">
        <v>80</v>
      </c>
      <c r="B87" s="1" t="s">
        <v>10</v>
      </c>
      <c r="C87" s="6">
        <v>1277.2</v>
      </c>
      <c r="D87" s="11">
        <v>1277.2</v>
      </c>
      <c r="E87" s="2">
        <f t="shared" si="2"/>
        <v>1</v>
      </c>
      <c r="F87" s="16"/>
    </row>
    <row r="88" spans="1:6" ht="45" x14ac:dyDescent="0.25">
      <c r="A88" s="14">
        <v>81</v>
      </c>
      <c r="B88" s="1" t="s">
        <v>34</v>
      </c>
      <c r="C88" s="6">
        <f>C89</f>
        <v>18219</v>
      </c>
      <c r="D88" s="11">
        <f>D89</f>
        <v>18219</v>
      </c>
      <c r="E88" s="2">
        <f t="shared" si="2"/>
        <v>1</v>
      </c>
      <c r="F88" s="16"/>
    </row>
    <row r="89" spans="1:6" x14ac:dyDescent="0.25">
      <c r="A89" s="14">
        <v>82</v>
      </c>
      <c r="B89" s="1" t="s">
        <v>9</v>
      </c>
      <c r="C89" s="6">
        <v>18219</v>
      </c>
      <c r="D89" s="11">
        <v>18219</v>
      </c>
      <c r="E89" s="2">
        <f t="shared" si="2"/>
        <v>1</v>
      </c>
      <c r="F89" s="16"/>
    </row>
    <row r="90" spans="1:6" ht="48" customHeight="1" x14ac:dyDescent="0.25">
      <c r="A90" s="14">
        <v>83</v>
      </c>
      <c r="B90" s="1" t="s">
        <v>35</v>
      </c>
      <c r="C90" s="6">
        <f>C91</f>
        <v>0</v>
      </c>
      <c r="D90" s="11">
        <f>D91</f>
        <v>0</v>
      </c>
      <c r="E90" s="2">
        <v>0</v>
      </c>
      <c r="F90" s="16"/>
    </row>
    <row r="91" spans="1:6" x14ac:dyDescent="0.25">
      <c r="A91" s="14">
        <v>84</v>
      </c>
      <c r="B91" s="1" t="s">
        <v>9</v>
      </c>
      <c r="C91" s="6">
        <v>0</v>
      </c>
      <c r="D91" s="11">
        <v>0</v>
      </c>
      <c r="E91" s="2">
        <v>0</v>
      </c>
      <c r="F91" s="16"/>
    </row>
    <row r="92" spans="1:6" ht="75" x14ac:dyDescent="0.25">
      <c r="A92" s="14">
        <v>85</v>
      </c>
      <c r="B92" s="1" t="s">
        <v>36</v>
      </c>
      <c r="C92" s="6">
        <f>C93</f>
        <v>2170.9</v>
      </c>
      <c r="D92" s="11">
        <f>D93</f>
        <v>2166.6999999999998</v>
      </c>
      <c r="E92" s="2">
        <f>D92/C92</f>
        <v>0.9980653185314845</v>
      </c>
      <c r="F92" s="16" t="s">
        <v>74</v>
      </c>
    </row>
    <row r="93" spans="1:6" x14ac:dyDescent="0.25">
      <c r="A93" s="14">
        <v>86</v>
      </c>
      <c r="B93" s="1" t="s">
        <v>9</v>
      </c>
      <c r="C93" s="6">
        <v>2170.9</v>
      </c>
      <c r="D93" s="11">
        <v>2166.6999999999998</v>
      </c>
      <c r="E93" s="2">
        <f>D93/C93</f>
        <v>0.9980653185314845</v>
      </c>
      <c r="F93" s="16"/>
    </row>
    <row r="94" spans="1:6" ht="33.75" customHeight="1" x14ac:dyDescent="0.25">
      <c r="A94" s="14">
        <v>87</v>
      </c>
      <c r="B94" s="15" t="s">
        <v>39</v>
      </c>
      <c r="C94" s="6">
        <f>C95</f>
        <v>0</v>
      </c>
      <c r="D94" s="11">
        <f>D95</f>
        <v>0</v>
      </c>
      <c r="E94" s="2">
        <v>0</v>
      </c>
      <c r="F94" s="16"/>
    </row>
    <row r="95" spans="1:6" x14ac:dyDescent="0.25">
      <c r="A95" s="14">
        <v>88</v>
      </c>
      <c r="B95" s="1" t="s">
        <v>10</v>
      </c>
      <c r="C95" s="6">
        <f>C97</f>
        <v>0</v>
      </c>
      <c r="D95" s="11">
        <f>D97</f>
        <v>0</v>
      </c>
      <c r="E95" s="2">
        <v>0</v>
      </c>
      <c r="F95" s="16"/>
    </row>
    <row r="96" spans="1:6" ht="30" x14ac:dyDescent="0.25">
      <c r="A96" s="14">
        <v>89</v>
      </c>
      <c r="B96" s="1" t="s">
        <v>37</v>
      </c>
      <c r="C96" s="6">
        <f>C97</f>
        <v>0</v>
      </c>
      <c r="D96" s="11">
        <f>D97</f>
        <v>0</v>
      </c>
      <c r="E96" s="2">
        <v>0</v>
      </c>
      <c r="F96" s="16"/>
    </row>
    <row r="97" spans="1:6" x14ac:dyDescent="0.25">
      <c r="A97" s="14">
        <v>90</v>
      </c>
      <c r="B97" s="1" t="s">
        <v>10</v>
      </c>
      <c r="C97" s="6">
        <v>0</v>
      </c>
      <c r="D97" s="11">
        <v>0</v>
      </c>
      <c r="E97" s="2">
        <v>0</v>
      </c>
      <c r="F97" s="16"/>
    </row>
    <row r="98" spans="1:6" ht="57" x14ac:dyDescent="0.25">
      <c r="A98" s="14">
        <v>91</v>
      </c>
      <c r="B98" s="15" t="s">
        <v>38</v>
      </c>
      <c r="C98" s="6">
        <f>C99+C100+C101</f>
        <v>8527.9</v>
      </c>
      <c r="D98" s="11">
        <f>D99+D100+D101</f>
        <v>8498.0999999999985</v>
      </c>
      <c r="E98" s="2">
        <f t="shared" si="2"/>
        <v>0.99650558754206764</v>
      </c>
      <c r="F98" s="16"/>
    </row>
    <row r="99" spans="1:6" x14ac:dyDescent="0.25">
      <c r="A99" s="14">
        <v>92</v>
      </c>
      <c r="B99" s="1" t="s">
        <v>8</v>
      </c>
      <c r="C99" s="6">
        <f>C113+C119</f>
        <v>0</v>
      </c>
      <c r="D99" s="11">
        <f>D113+D119</f>
        <v>0</v>
      </c>
      <c r="E99" s="2">
        <v>0</v>
      </c>
      <c r="F99" s="16"/>
    </row>
    <row r="100" spans="1:6" x14ac:dyDescent="0.25">
      <c r="A100" s="14">
        <v>93</v>
      </c>
      <c r="B100" s="1" t="s">
        <v>9</v>
      </c>
      <c r="C100" s="6">
        <f>C103+C106+C109+C114+C117+C136+C138+C130+C133+C127</f>
        <v>980</v>
      </c>
      <c r="D100" s="11">
        <f>D103+D106+D109+D114+D117+D136+D138+D130+D133+D127</f>
        <v>980</v>
      </c>
      <c r="E100" s="2">
        <f t="shared" si="2"/>
        <v>1</v>
      </c>
      <c r="F100" s="16"/>
    </row>
    <row r="101" spans="1:6" x14ac:dyDescent="0.25">
      <c r="A101" s="14">
        <v>94</v>
      </c>
      <c r="B101" s="1" t="s">
        <v>10</v>
      </c>
      <c r="C101" s="6">
        <f>C104+C107+C111+C115+C121+C125+C128+C131+C134</f>
        <v>7547.9</v>
      </c>
      <c r="D101" s="11">
        <f>D104+D107+D111+D115+D121+D125+D128+D131+D134</f>
        <v>7518.0999999999995</v>
      </c>
      <c r="E101" s="2">
        <f t="shared" si="2"/>
        <v>0.99605188198041839</v>
      </c>
      <c r="F101" s="16"/>
    </row>
    <row r="102" spans="1:6" ht="30" x14ac:dyDescent="0.25">
      <c r="A102" s="14">
        <v>95</v>
      </c>
      <c r="B102" s="1" t="s">
        <v>40</v>
      </c>
      <c r="C102" s="6">
        <f>C103+C104</f>
        <v>5055.3999999999996</v>
      </c>
      <c r="D102" s="11">
        <f>D103+D104</f>
        <v>5055.3999999999996</v>
      </c>
      <c r="E102" s="2">
        <f t="shared" si="2"/>
        <v>1</v>
      </c>
      <c r="F102" s="16"/>
    </row>
    <row r="103" spans="1:6" x14ac:dyDescent="0.25">
      <c r="A103" s="14">
        <v>96</v>
      </c>
      <c r="B103" s="1" t="s">
        <v>9</v>
      </c>
      <c r="C103" s="6">
        <v>0</v>
      </c>
      <c r="D103" s="11">
        <v>0</v>
      </c>
      <c r="E103" s="2">
        <v>0</v>
      </c>
      <c r="F103" s="16"/>
    </row>
    <row r="104" spans="1:6" x14ac:dyDescent="0.25">
      <c r="A104" s="14">
        <v>97</v>
      </c>
      <c r="B104" s="1" t="s">
        <v>10</v>
      </c>
      <c r="C104" s="6">
        <v>5055.3999999999996</v>
      </c>
      <c r="D104" s="11">
        <v>5055.3999999999996</v>
      </c>
      <c r="E104" s="2">
        <f t="shared" si="2"/>
        <v>1</v>
      </c>
      <c r="F104" s="16"/>
    </row>
    <row r="105" spans="1:6" ht="45" x14ac:dyDescent="0.25">
      <c r="A105" s="14">
        <v>98</v>
      </c>
      <c r="B105" s="1" t="s">
        <v>65</v>
      </c>
      <c r="C105" s="6">
        <f>C106+C107</f>
        <v>884.5</v>
      </c>
      <c r="D105" s="11">
        <f>D106+D107</f>
        <v>884.5</v>
      </c>
      <c r="E105" s="2">
        <v>0</v>
      </c>
      <c r="F105" s="16"/>
    </row>
    <row r="106" spans="1:6" x14ac:dyDescent="0.25">
      <c r="A106" s="14">
        <v>99</v>
      </c>
      <c r="B106" s="1" t="s">
        <v>9</v>
      </c>
      <c r="C106" s="6">
        <v>0</v>
      </c>
      <c r="D106" s="11">
        <v>0</v>
      </c>
      <c r="E106" s="2">
        <v>0</v>
      </c>
      <c r="F106" s="16"/>
    </row>
    <row r="107" spans="1:6" x14ac:dyDescent="0.25">
      <c r="A107" s="14">
        <v>100</v>
      </c>
      <c r="B107" s="1" t="s">
        <v>10</v>
      </c>
      <c r="C107" s="6">
        <v>884.5</v>
      </c>
      <c r="D107" s="11">
        <v>884.5</v>
      </c>
      <c r="E107" s="2">
        <f t="shared" si="2"/>
        <v>1</v>
      </c>
      <c r="F107" s="16"/>
    </row>
    <row r="108" spans="1:6" ht="45" x14ac:dyDescent="0.25">
      <c r="A108" s="14">
        <v>101</v>
      </c>
      <c r="B108" s="1" t="s">
        <v>41</v>
      </c>
      <c r="C108" s="6">
        <f>C109</f>
        <v>0</v>
      </c>
      <c r="D108" s="11">
        <f>D109</f>
        <v>0</v>
      </c>
      <c r="E108" s="2">
        <v>0</v>
      </c>
      <c r="F108" s="16"/>
    </row>
    <row r="109" spans="1:6" x14ac:dyDescent="0.25">
      <c r="A109" s="14">
        <v>102</v>
      </c>
      <c r="B109" s="1" t="s">
        <v>9</v>
      </c>
      <c r="C109" s="6">
        <v>0</v>
      </c>
      <c r="D109" s="11">
        <v>0</v>
      </c>
      <c r="E109" s="2">
        <v>0</v>
      </c>
      <c r="F109" s="16"/>
    </row>
    <row r="110" spans="1:6" x14ac:dyDescent="0.25">
      <c r="A110" s="14">
        <v>103</v>
      </c>
      <c r="B110" s="1" t="s">
        <v>42</v>
      </c>
      <c r="C110" s="6">
        <f>C111</f>
        <v>0</v>
      </c>
      <c r="D110" s="11">
        <f>D111</f>
        <v>0</v>
      </c>
      <c r="E110" s="2">
        <v>0</v>
      </c>
      <c r="F110" s="16"/>
    </row>
    <row r="111" spans="1:6" x14ac:dyDescent="0.25">
      <c r="A111" s="14">
        <v>104</v>
      </c>
      <c r="B111" s="1" t="s">
        <v>10</v>
      </c>
      <c r="C111" s="6">
        <v>0</v>
      </c>
      <c r="D111" s="11">
        <v>0</v>
      </c>
      <c r="E111" s="2">
        <v>0</v>
      </c>
      <c r="F111" s="16"/>
    </row>
    <row r="112" spans="1:6" ht="30" x14ac:dyDescent="0.25">
      <c r="A112" s="14">
        <v>105</v>
      </c>
      <c r="B112" s="1" t="s">
        <v>43</v>
      </c>
      <c r="C112" s="6">
        <f>C113+C114+C115</f>
        <v>0</v>
      </c>
      <c r="D112" s="11">
        <f>D113+D114+D115</f>
        <v>0</v>
      </c>
      <c r="E112" s="2">
        <v>0</v>
      </c>
      <c r="F112" s="16"/>
    </row>
    <row r="113" spans="1:6" x14ac:dyDescent="0.25">
      <c r="A113" s="14">
        <v>106</v>
      </c>
      <c r="B113" s="1" t="s">
        <v>8</v>
      </c>
      <c r="C113" s="6">
        <v>0</v>
      </c>
      <c r="D113" s="11">
        <v>0</v>
      </c>
      <c r="E113" s="2">
        <v>0</v>
      </c>
      <c r="F113" s="16"/>
    </row>
    <row r="114" spans="1:6" x14ac:dyDescent="0.25">
      <c r="A114" s="14">
        <v>107</v>
      </c>
      <c r="B114" s="1" t="s">
        <v>9</v>
      </c>
      <c r="C114" s="6">
        <v>0</v>
      </c>
      <c r="D114" s="11">
        <v>0</v>
      </c>
      <c r="E114" s="2">
        <v>0</v>
      </c>
      <c r="F114" s="16"/>
    </row>
    <row r="115" spans="1:6" x14ac:dyDescent="0.25">
      <c r="A115" s="14">
        <v>108</v>
      </c>
      <c r="B115" s="1" t="s">
        <v>10</v>
      </c>
      <c r="C115" s="6">
        <v>0</v>
      </c>
      <c r="D115" s="11">
        <v>0</v>
      </c>
      <c r="E115" s="2">
        <v>0</v>
      </c>
      <c r="F115" s="16"/>
    </row>
    <row r="116" spans="1:6" ht="60" x14ac:dyDescent="0.25">
      <c r="A116" s="14">
        <v>109</v>
      </c>
      <c r="B116" s="1" t="s">
        <v>44</v>
      </c>
      <c r="C116" s="6">
        <f>C117</f>
        <v>0</v>
      </c>
      <c r="D116" s="11">
        <f>D117</f>
        <v>0</v>
      </c>
      <c r="E116" s="2">
        <v>0</v>
      </c>
      <c r="F116" s="16"/>
    </row>
    <row r="117" spans="1:6" x14ac:dyDescent="0.25">
      <c r="A117" s="14">
        <v>110</v>
      </c>
      <c r="B117" s="1" t="s">
        <v>9</v>
      </c>
      <c r="C117" s="6">
        <v>0</v>
      </c>
      <c r="D117" s="11">
        <v>0</v>
      </c>
      <c r="E117" s="2">
        <v>0</v>
      </c>
      <c r="F117" s="16"/>
    </row>
    <row r="118" spans="1:6" ht="75" x14ac:dyDescent="0.25">
      <c r="A118" s="14">
        <v>111</v>
      </c>
      <c r="B118" s="1" t="s">
        <v>45</v>
      </c>
      <c r="C118" s="6">
        <f>C119</f>
        <v>0</v>
      </c>
      <c r="D118" s="11">
        <f>D119</f>
        <v>0</v>
      </c>
      <c r="E118" s="2">
        <v>0</v>
      </c>
      <c r="F118" s="16"/>
    </row>
    <row r="119" spans="1:6" x14ac:dyDescent="0.25">
      <c r="A119" s="14">
        <v>112</v>
      </c>
      <c r="B119" s="1" t="s">
        <v>8</v>
      </c>
      <c r="C119" s="6">
        <v>0</v>
      </c>
      <c r="D119" s="11">
        <v>0</v>
      </c>
      <c r="E119" s="2">
        <v>0</v>
      </c>
      <c r="F119" s="16"/>
    </row>
    <row r="120" spans="1:6" ht="75" x14ac:dyDescent="0.25">
      <c r="A120" s="14">
        <v>113</v>
      </c>
      <c r="B120" s="1" t="s">
        <v>46</v>
      </c>
      <c r="C120" s="6">
        <f>C121</f>
        <v>0</v>
      </c>
      <c r="D120" s="11">
        <f>D121</f>
        <v>0</v>
      </c>
      <c r="E120" s="2">
        <v>0</v>
      </c>
      <c r="F120" s="16"/>
    </row>
    <row r="121" spans="1:6" x14ac:dyDescent="0.25">
      <c r="A121" s="14">
        <v>114</v>
      </c>
      <c r="B121" s="1" t="s">
        <v>10</v>
      </c>
      <c r="C121" s="6">
        <v>0</v>
      </c>
      <c r="D121" s="11">
        <v>0</v>
      </c>
      <c r="E121" s="2">
        <v>0</v>
      </c>
      <c r="F121" s="16"/>
    </row>
    <row r="122" spans="1:6" ht="45" x14ac:dyDescent="0.25">
      <c r="A122" s="14">
        <v>115</v>
      </c>
      <c r="B122" s="1" t="s">
        <v>47</v>
      </c>
      <c r="C122" s="6">
        <f>C123</f>
        <v>0</v>
      </c>
      <c r="D122" s="11">
        <f>D123</f>
        <v>0</v>
      </c>
      <c r="E122" s="2">
        <v>0</v>
      </c>
      <c r="F122" s="16"/>
    </row>
    <row r="123" spans="1:6" x14ac:dyDescent="0.25">
      <c r="A123" s="14">
        <v>116</v>
      </c>
      <c r="B123" s="1" t="s">
        <v>9</v>
      </c>
      <c r="C123" s="6">
        <v>0</v>
      </c>
      <c r="D123" s="11">
        <v>0</v>
      </c>
      <c r="E123" s="2">
        <v>0</v>
      </c>
      <c r="F123" s="16"/>
    </row>
    <row r="124" spans="1:6" ht="60" x14ac:dyDescent="0.25">
      <c r="A124" s="14">
        <v>117</v>
      </c>
      <c r="B124" s="1" t="s">
        <v>77</v>
      </c>
      <c r="C124" s="6">
        <f>C125</f>
        <v>0</v>
      </c>
      <c r="D124" s="11">
        <f>D125</f>
        <v>0</v>
      </c>
      <c r="E124" s="2">
        <v>0</v>
      </c>
      <c r="F124" s="16"/>
    </row>
    <row r="125" spans="1:6" x14ac:dyDescent="0.25">
      <c r="A125" s="14">
        <v>118</v>
      </c>
      <c r="B125" s="1" t="s">
        <v>10</v>
      </c>
      <c r="C125" s="6">
        <v>0</v>
      </c>
      <c r="D125" s="11">
        <v>0</v>
      </c>
      <c r="E125" s="2">
        <v>0</v>
      </c>
      <c r="F125" s="16"/>
    </row>
    <row r="126" spans="1:6" ht="69" customHeight="1" x14ac:dyDescent="0.25">
      <c r="A126" s="14">
        <v>119</v>
      </c>
      <c r="B126" s="1" t="s">
        <v>48</v>
      </c>
      <c r="C126" s="6">
        <f>C127+C128</f>
        <v>2588</v>
      </c>
      <c r="D126" s="11">
        <f>D127+D128</f>
        <v>2558.1999999999998</v>
      </c>
      <c r="E126" s="2">
        <f>D126/C126</f>
        <v>0.98848531684698604</v>
      </c>
      <c r="F126" s="16" t="s">
        <v>75</v>
      </c>
    </row>
    <row r="127" spans="1:6" x14ac:dyDescent="0.25">
      <c r="A127" s="14">
        <v>120</v>
      </c>
      <c r="B127" s="1" t="s">
        <v>9</v>
      </c>
      <c r="C127" s="6">
        <v>980</v>
      </c>
      <c r="D127" s="11">
        <v>980</v>
      </c>
      <c r="E127" s="2">
        <f t="shared" ref="E127:E128" si="3">D127/C127</f>
        <v>1</v>
      </c>
      <c r="F127" s="16"/>
    </row>
    <row r="128" spans="1:6" x14ac:dyDescent="0.25">
      <c r="A128" s="14">
        <v>121</v>
      </c>
      <c r="B128" s="1" t="s">
        <v>10</v>
      </c>
      <c r="C128" s="6">
        <v>1608</v>
      </c>
      <c r="D128" s="11">
        <v>1578.2</v>
      </c>
      <c r="E128" s="2">
        <f t="shared" si="3"/>
        <v>0.98146766169154231</v>
      </c>
      <c r="F128" s="16"/>
    </row>
    <row r="129" spans="1:6" ht="45" x14ac:dyDescent="0.25">
      <c r="A129" s="14">
        <v>122</v>
      </c>
      <c r="B129" s="1" t="s">
        <v>58</v>
      </c>
      <c r="C129" s="6">
        <f>C130+C131</f>
        <v>0</v>
      </c>
      <c r="D129" s="11">
        <f>D130+D131</f>
        <v>0</v>
      </c>
      <c r="E129" s="2">
        <v>0</v>
      </c>
      <c r="F129" s="16"/>
    </row>
    <row r="130" spans="1:6" x14ac:dyDescent="0.25">
      <c r="A130" s="14">
        <v>123</v>
      </c>
      <c r="B130" s="1" t="s">
        <v>9</v>
      </c>
      <c r="C130" s="6">
        <v>0</v>
      </c>
      <c r="D130" s="11">
        <v>0</v>
      </c>
      <c r="E130" s="2">
        <v>0</v>
      </c>
      <c r="F130" s="16"/>
    </row>
    <row r="131" spans="1:6" x14ac:dyDescent="0.25">
      <c r="A131" s="14">
        <v>124</v>
      </c>
      <c r="B131" s="1" t="s">
        <v>10</v>
      </c>
      <c r="C131" s="6">
        <v>0</v>
      </c>
      <c r="D131" s="11">
        <v>0</v>
      </c>
      <c r="E131" s="2">
        <v>0</v>
      </c>
      <c r="F131" s="16"/>
    </row>
    <row r="132" spans="1:6" ht="30" x14ac:dyDescent="0.25">
      <c r="A132" s="14">
        <v>125</v>
      </c>
      <c r="B132" s="1" t="s">
        <v>59</v>
      </c>
      <c r="C132" s="6">
        <f>C133+C134</f>
        <v>0</v>
      </c>
      <c r="D132" s="11">
        <f>D133+D134</f>
        <v>0</v>
      </c>
      <c r="E132" s="2">
        <v>0</v>
      </c>
      <c r="F132" s="16"/>
    </row>
    <row r="133" spans="1:6" x14ac:dyDescent="0.25">
      <c r="A133" s="14">
        <v>126</v>
      </c>
      <c r="B133" s="1" t="s">
        <v>9</v>
      </c>
      <c r="C133" s="6">
        <v>0</v>
      </c>
      <c r="D133" s="11">
        <v>0</v>
      </c>
      <c r="E133" s="2">
        <v>0</v>
      </c>
      <c r="F133" s="16"/>
    </row>
    <row r="134" spans="1:6" x14ac:dyDescent="0.25">
      <c r="A134" s="14">
        <v>127</v>
      </c>
      <c r="B134" s="1" t="s">
        <v>10</v>
      </c>
      <c r="C134" s="6">
        <v>0</v>
      </c>
      <c r="D134" s="11">
        <v>0</v>
      </c>
      <c r="E134" s="2">
        <v>0</v>
      </c>
      <c r="F134" s="16"/>
    </row>
    <row r="135" spans="1:6" ht="30" x14ac:dyDescent="0.25">
      <c r="A135" s="14">
        <v>128</v>
      </c>
      <c r="B135" s="1" t="s">
        <v>49</v>
      </c>
      <c r="C135" s="6">
        <v>0</v>
      </c>
      <c r="D135" s="11">
        <v>0</v>
      </c>
      <c r="E135" s="2">
        <v>0</v>
      </c>
      <c r="F135" s="16"/>
    </row>
    <row r="136" spans="1:6" x14ac:dyDescent="0.25">
      <c r="A136" s="14">
        <v>129</v>
      </c>
      <c r="B136" s="1" t="s">
        <v>9</v>
      </c>
      <c r="C136" s="6">
        <v>0</v>
      </c>
      <c r="D136" s="11">
        <v>0</v>
      </c>
      <c r="E136" s="2">
        <v>0</v>
      </c>
      <c r="F136" s="16"/>
    </row>
    <row r="137" spans="1:6" ht="33.75" customHeight="1" x14ac:dyDescent="0.25">
      <c r="A137" s="14">
        <v>130</v>
      </c>
      <c r="B137" s="1" t="s">
        <v>78</v>
      </c>
      <c r="C137" s="6">
        <f>C138</f>
        <v>0</v>
      </c>
      <c r="D137" s="11">
        <f>D138</f>
        <v>0</v>
      </c>
      <c r="E137" s="2">
        <v>0</v>
      </c>
      <c r="F137" s="16"/>
    </row>
    <row r="138" spans="1:6" x14ac:dyDescent="0.25">
      <c r="A138" s="14">
        <v>131</v>
      </c>
      <c r="B138" s="1" t="s">
        <v>9</v>
      </c>
      <c r="C138" s="6">
        <v>0</v>
      </c>
      <c r="D138" s="11">
        <v>0</v>
      </c>
      <c r="E138" s="2">
        <v>0</v>
      </c>
      <c r="F138" s="16"/>
    </row>
    <row r="139" spans="1:6" ht="76.5" customHeight="1" x14ac:dyDescent="0.25">
      <c r="A139" s="14">
        <v>132</v>
      </c>
      <c r="B139" s="15" t="s">
        <v>55</v>
      </c>
      <c r="C139" s="6">
        <f>SUM(C140:C142)</f>
        <v>95586.12000000001</v>
      </c>
      <c r="D139" s="13">
        <f>SUM(D140:D142)</f>
        <v>95574.920000000013</v>
      </c>
      <c r="E139" s="2">
        <f t="shared" si="2"/>
        <v>0.99988282817630847</v>
      </c>
      <c r="F139" s="16"/>
    </row>
    <row r="140" spans="1:6" s="12" customFormat="1" x14ac:dyDescent="0.25">
      <c r="A140" s="14">
        <v>133</v>
      </c>
      <c r="B140" s="1" t="s">
        <v>8</v>
      </c>
      <c r="C140" s="13">
        <f>C164</f>
        <v>759.6</v>
      </c>
      <c r="D140" s="13">
        <f>D164</f>
        <v>759.6</v>
      </c>
      <c r="E140" s="2">
        <f t="shared" si="2"/>
        <v>1</v>
      </c>
      <c r="F140" s="16"/>
    </row>
    <row r="141" spans="1:6" x14ac:dyDescent="0.25">
      <c r="A141" s="14">
        <v>134</v>
      </c>
      <c r="B141" s="1" t="s">
        <v>9</v>
      </c>
      <c r="C141" s="6">
        <f>C145+C149+C153+C162</f>
        <v>27.12</v>
      </c>
      <c r="D141" s="13">
        <f>D145+D149+D153+D162</f>
        <v>27.12</v>
      </c>
      <c r="E141" s="2">
        <f t="shared" si="2"/>
        <v>1</v>
      </c>
      <c r="F141" s="16"/>
    </row>
    <row r="142" spans="1:6" x14ac:dyDescent="0.25">
      <c r="A142" s="14">
        <v>135</v>
      </c>
      <c r="B142" s="1" t="s">
        <v>10</v>
      </c>
      <c r="C142" s="6">
        <f>C144+C147+C151+C154+C156+C158+C160</f>
        <v>94799.400000000009</v>
      </c>
      <c r="D142" s="11">
        <f>D144+D147+D151+D154+D156+D158+D160</f>
        <v>94788.200000000012</v>
      </c>
      <c r="E142" s="2">
        <f t="shared" si="2"/>
        <v>0.99988185579233624</v>
      </c>
      <c r="F142" s="16"/>
    </row>
    <row r="143" spans="1:6" ht="30" x14ac:dyDescent="0.25">
      <c r="A143" s="14">
        <v>136</v>
      </c>
      <c r="B143" s="1" t="s">
        <v>50</v>
      </c>
      <c r="C143" s="6">
        <f>C144+C145</f>
        <v>4538.12</v>
      </c>
      <c r="D143" s="11">
        <f>D144+D145</f>
        <v>4538.12</v>
      </c>
      <c r="E143" s="2">
        <f t="shared" si="2"/>
        <v>1</v>
      </c>
      <c r="F143" s="16"/>
    </row>
    <row r="144" spans="1:6" x14ac:dyDescent="0.25">
      <c r="A144" s="14">
        <v>137</v>
      </c>
      <c r="B144" s="1" t="s">
        <v>10</v>
      </c>
      <c r="C144" s="6">
        <v>4511</v>
      </c>
      <c r="D144" s="11">
        <v>4511</v>
      </c>
      <c r="E144" s="2">
        <f t="shared" si="2"/>
        <v>1</v>
      </c>
      <c r="F144" s="16"/>
    </row>
    <row r="145" spans="1:6" x14ac:dyDescent="0.25">
      <c r="A145" s="14">
        <v>138</v>
      </c>
      <c r="B145" s="1" t="s">
        <v>9</v>
      </c>
      <c r="C145" s="6">
        <v>27.12</v>
      </c>
      <c r="D145" s="11">
        <v>27.12</v>
      </c>
      <c r="E145" s="2">
        <f t="shared" si="2"/>
        <v>1</v>
      </c>
      <c r="F145" s="16"/>
    </row>
    <row r="146" spans="1:6" ht="30" x14ac:dyDescent="0.25">
      <c r="A146" s="14">
        <v>139</v>
      </c>
      <c r="B146" s="1" t="s">
        <v>69</v>
      </c>
      <c r="C146" s="6">
        <f>C147</f>
        <v>35694.9</v>
      </c>
      <c r="D146" s="11">
        <f>D147</f>
        <v>35694.9</v>
      </c>
      <c r="E146" s="2">
        <f t="shared" si="2"/>
        <v>1</v>
      </c>
      <c r="F146" s="16"/>
    </row>
    <row r="147" spans="1:6" x14ac:dyDescent="0.25">
      <c r="A147" s="14">
        <v>140</v>
      </c>
      <c r="B147" s="1" t="s">
        <v>10</v>
      </c>
      <c r="C147" s="6">
        <v>35694.9</v>
      </c>
      <c r="D147" s="11">
        <v>35694.9</v>
      </c>
      <c r="E147" s="2">
        <f t="shared" si="2"/>
        <v>1</v>
      </c>
      <c r="F147" s="16"/>
    </row>
    <row r="148" spans="1:6" ht="30" x14ac:dyDescent="0.25">
      <c r="A148" s="14">
        <v>141</v>
      </c>
      <c r="B148" s="1" t="s">
        <v>51</v>
      </c>
      <c r="C148" s="6">
        <f>C149</f>
        <v>0</v>
      </c>
      <c r="D148" s="11">
        <f>D149</f>
        <v>0</v>
      </c>
      <c r="E148" s="2">
        <v>0</v>
      </c>
      <c r="F148" s="16"/>
    </row>
    <row r="149" spans="1:6" x14ac:dyDescent="0.25">
      <c r="A149" s="14">
        <v>142</v>
      </c>
      <c r="B149" s="1" t="s">
        <v>9</v>
      </c>
      <c r="C149" s="6">
        <v>0</v>
      </c>
      <c r="D149" s="11">
        <v>0</v>
      </c>
      <c r="E149" s="2">
        <v>0</v>
      </c>
      <c r="F149" s="16"/>
    </row>
    <row r="150" spans="1:6" ht="30" x14ac:dyDescent="0.25">
      <c r="A150" s="14">
        <v>143</v>
      </c>
      <c r="B150" s="1" t="s">
        <v>52</v>
      </c>
      <c r="C150" s="6">
        <f>C151</f>
        <v>209.4</v>
      </c>
      <c r="D150" s="11">
        <f>D151</f>
        <v>209.4</v>
      </c>
      <c r="E150" s="2">
        <v>1</v>
      </c>
      <c r="F150" s="16"/>
    </row>
    <row r="151" spans="1:6" x14ac:dyDescent="0.25">
      <c r="A151" s="14">
        <v>144</v>
      </c>
      <c r="B151" s="1" t="s">
        <v>10</v>
      </c>
      <c r="C151" s="6">
        <v>209.4</v>
      </c>
      <c r="D151" s="11">
        <v>209.4</v>
      </c>
      <c r="E151" s="2">
        <v>1</v>
      </c>
      <c r="F151" s="16"/>
    </row>
    <row r="152" spans="1:6" ht="45" x14ac:dyDescent="0.25">
      <c r="A152" s="14">
        <v>145</v>
      </c>
      <c r="B152" s="1" t="s">
        <v>60</v>
      </c>
      <c r="C152" s="6">
        <f>C153+C154</f>
        <v>0</v>
      </c>
      <c r="D152" s="11">
        <f>D153+D154</f>
        <v>0</v>
      </c>
      <c r="E152" s="2">
        <v>0</v>
      </c>
      <c r="F152" s="16"/>
    </row>
    <row r="153" spans="1:6" x14ac:dyDescent="0.25">
      <c r="A153" s="14">
        <v>146</v>
      </c>
      <c r="B153" s="1" t="s">
        <v>9</v>
      </c>
      <c r="C153" s="6">
        <v>0</v>
      </c>
      <c r="D153" s="11">
        <v>0</v>
      </c>
      <c r="E153" s="2">
        <v>0</v>
      </c>
      <c r="F153" s="16"/>
    </row>
    <row r="154" spans="1:6" x14ac:dyDescent="0.25">
      <c r="A154" s="14">
        <v>147</v>
      </c>
      <c r="B154" s="1" t="s">
        <v>10</v>
      </c>
      <c r="C154" s="6">
        <v>0</v>
      </c>
      <c r="D154" s="11">
        <v>0</v>
      </c>
      <c r="E154" s="2">
        <v>0</v>
      </c>
      <c r="F154" s="16"/>
    </row>
    <row r="155" spans="1:6" ht="30" x14ac:dyDescent="0.25">
      <c r="A155" s="14">
        <v>148</v>
      </c>
      <c r="B155" s="1" t="s">
        <v>61</v>
      </c>
      <c r="C155" s="6">
        <f>C156</f>
        <v>32219.5</v>
      </c>
      <c r="D155" s="11">
        <f>D156</f>
        <v>32219.5</v>
      </c>
      <c r="E155" s="2">
        <f>D155/C155</f>
        <v>1</v>
      </c>
      <c r="F155" s="16"/>
    </row>
    <row r="156" spans="1:6" x14ac:dyDescent="0.25">
      <c r="A156" s="14">
        <v>149</v>
      </c>
      <c r="B156" s="1" t="s">
        <v>10</v>
      </c>
      <c r="C156" s="6">
        <v>32219.5</v>
      </c>
      <c r="D156" s="11">
        <v>32219.5</v>
      </c>
      <c r="E156" s="2">
        <f t="shared" ref="E156:E160" si="4">D156/C156</f>
        <v>1</v>
      </c>
      <c r="F156" s="16"/>
    </row>
    <row r="157" spans="1:6" ht="76.5" x14ac:dyDescent="0.25">
      <c r="A157" s="14">
        <v>150</v>
      </c>
      <c r="B157" s="1" t="s">
        <v>79</v>
      </c>
      <c r="C157" s="6">
        <f>C158</f>
        <v>7986.3</v>
      </c>
      <c r="D157" s="11">
        <f>D158</f>
        <v>7975.1</v>
      </c>
      <c r="E157" s="2">
        <f t="shared" si="4"/>
        <v>0.99859759838723816</v>
      </c>
      <c r="F157" s="16" t="s">
        <v>76</v>
      </c>
    </row>
    <row r="158" spans="1:6" x14ac:dyDescent="0.25">
      <c r="A158" s="14">
        <v>151</v>
      </c>
      <c r="B158" s="1" t="s">
        <v>10</v>
      </c>
      <c r="C158" s="6">
        <v>7986.3</v>
      </c>
      <c r="D158" s="11">
        <v>7975.1</v>
      </c>
      <c r="E158" s="2">
        <f t="shared" si="4"/>
        <v>0.99859759838723816</v>
      </c>
      <c r="F158" s="16"/>
    </row>
    <row r="159" spans="1:6" ht="45" x14ac:dyDescent="0.25">
      <c r="A159" s="14">
        <v>152</v>
      </c>
      <c r="B159" s="1" t="s">
        <v>80</v>
      </c>
      <c r="C159" s="6">
        <f>C160</f>
        <v>14178.3</v>
      </c>
      <c r="D159" s="11">
        <f>D160</f>
        <v>14178.3</v>
      </c>
      <c r="E159" s="2">
        <f t="shared" si="4"/>
        <v>1</v>
      </c>
      <c r="F159" s="16"/>
    </row>
    <row r="160" spans="1:6" x14ac:dyDescent="0.25">
      <c r="A160" s="14">
        <v>153</v>
      </c>
      <c r="B160" s="1" t="s">
        <v>10</v>
      </c>
      <c r="C160" s="6">
        <v>14178.3</v>
      </c>
      <c r="D160" s="11">
        <v>14178.3</v>
      </c>
      <c r="E160" s="2">
        <f t="shared" si="4"/>
        <v>1</v>
      </c>
      <c r="F160" s="16"/>
    </row>
    <row r="161" spans="1:6" ht="45" x14ac:dyDescent="0.25">
      <c r="A161" s="14">
        <v>154</v>
      </c>
      <c r="B161" s="1" t="s">
        <v>66</v>
      </c>
      <c r="C161" s="6">
        <f>C162</f>
        <v>0</v>
      </c>
      <c r="D161" s="11">
        <f>D162</f>
        <v>0</v>
      </c>
      <c r="E161" s="2">
        <v>0</v>
      </c>
      <c r="F161" s="16"/>
    </row>
    <row r="162" spans="1:6" x14ac:dyDescent="0.25">
      <c r="A162" s="14">
        <v>155</v>
      </c>
      <c r="B162" s="1" t="s">
        <v>9</v>
      </c>
      <c r="C162" s="6">
        <v>0</v>
      </c>
      <c r="D162" s="11">
        <v>0</v>
      </c>
      <c r="E162" s="2">
        <v>0</v>
      </c>
      <c r="F162" s="16"/>
    </row>
    <row r="163" spans="1:6" s="9" customFormat="1" ht="45" x14ac:dyDescent="0.25">
      <c r="A163" s="14">
        <v>156</v>
      </c>
      <c r="B163" s="1" t="s">
        <v>81</v>
      </c>
      <c r="C163" s="10">
        <f>C164</f>
        <v>759.6</v>
      </c>
      <c r="D163" s="11">
        <f>D164</f>
        <v>759.6</v>
      </c>
      <c r="E163" s="2">
        <v>1</v>
      </c>
      <c r="F163" s="16"/>
    </row>
    <row r="164" spans="1:6" s="9" customFormat="1" x14ac:dyDescent="0.25">
      <c r="A164" s="14">
        <v>157</v>
      </c>
      <c r="B164" s="1" t="s">
        <v>8</v>
      </c>
      <c r="C164" s="10">
        <v>759.6</v>
      </c>
      <c r="D164" s="11">
        <v>759.6</v>
      </c>
      <c r="E164" s="2">
        <v>1</v>
      </c>
      <c r="F164" s="16"/>
    </row>
    <row r="165" spans="1:6" x14ac:dyDescent="0.25">
      <c r="B165" s="8"/>
    </row>
    <row r="166" spans="1:6" x14ac:dyDescent="0.25">
      <c r="B166" s="8"/>
    </row>
    <row r="167" spans="1:6" x14ac:dyDescent="0.25">
      <c r="B167" s="8"/>
    </row>
    <row r="168" spans="1:6" x14ac:dyDescent="0.25">
      <c r="B168" s="8"/>
    </row>
    <row r="169" spans="1:6" x14ac:dyDescent="0.25">
      <c r="B169" s="8"/>
    </row>
    <row r="170" spans="1:6" x14ac:dyDescent="0.25">
      <c r="B170" s="8"/>
    </row>
    <row r="171" spans="1:6" x14ac:dyDescent="0.25">
      <c r="B171" s="8"/>
    </row>
    <row r="172" spans="1:6" x14ac:dyDescent="0.25">
      <c r="B172" s="8"/>
    </row>
    <row r="173" spans="1:6" x14ac:dyDescent="0.25">
      <c r="B173" s="8"/>
    </row>
    <row r="174" spans="1:6" x14ac:dyDescent="0.25">
      <c r="B174" s="8"/>
    </row>
  </sheetData>
  <autoFilter ref="A5:F164">
    <filterColumn colId="2" showButton="0"/>
  </autoFilter>
  <mergeCells count="8">
    <mergeCell ref="A1:F1"/>
    <mergeCell ref="A2:F2"/>
    <mergeCell ref="A3:F3"/>
    <mergeCell ref="C5:D5"/>
    <mergeCell ref="B5:B6"/>
    <mergeCell ref="A5:A6"/>
    <mergeCell ref="E5:E6"/>
    <mergeCell ref="F5:F6"/>
  </mergeCells>
  <pageMargins left="0.31496062992125984" right="0.11811023622047245" top="0.35433070866141736" bottom="0.35433070866141736" header="0.31496062992125984" footer="0.31496062992125984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Поьлзователь</dc:creator>
  <cp:lastModifiedBy>schep</cp:lastModifiedBy>
  <cp:lastPrinted>2023-02-14T06:26:13Z</cp:lastPrinted>
  <dcterms:created xsi:type="dcterms:W3CDTF">2019-02-01T03:42:28Z</dcterms:created>
  <dcterms:modified xsi:type="dcterms:W3CDTF">2023-04-14T04:40:06Z</dcterms:modified>
</cp:coreProperties>
</file>