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10" windowWidth="18195" windowHeight="10830" activeTab="4"/>
  </bookViews>
  <sheets>
    <sheet name="Лист1" sheetId="1" r:id="rId1"/>
    <sheet name="с мероприятиями" sheetId="2" r:id="rId2"/>
    <sheet name="с мероприятиями ФиС" sheetId="3" r:id="rId3"/>
    <sheet name="декабрь 2013" sheetId="4" r:id="rId4"/>
    <sheet name="март 2014" sheetId="5" r:id="rId5"/>
    <sheet name="Лист3" sheetId="6" r:id="rId6"/>
  </sheets>
  <definedNames>
    <definedName name="sub_191" localSheetId="0">'Лист1'!$A$7</definedName>
  </definedNames>
  <calcPr fullCalcOnLoad="1"/>
</workbook>
</file>

<file path=xl/sharedStrings.xml><?xml version="1.0" encoding="utf-8"?>
<sst xmlns="http://schemas.openxmlformats.org/spreadsheetml/2006/main" count="640" uniqueCount="94">
  <si>
    <t>№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</si>
  <si>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</si>
  <si>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</si>
  <si>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</si>
  <si>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</si>
  <si>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</si>
  <si>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</si>
  <si>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</si>
  <si>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</si>
  <si>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Подпрограмма 1 «Развитие системы дошкольного образования в городском округе Красноуфимск»</t>
  </si>
  <si>
    <t>ВСЕГО ПО ПОДПРОГРАММЕ, В ТОМ ЧИСЛЕ</t>
  </si>
  <si>
    <t>3. Прочие нужды</t>
  </si>
  <si>
    <t>Всего по направлению «Прочие нужды», в том числе</t>
  </si>
  <si>
    <t>Мероприятие 1.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</si>
  <si>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 3, 4, 5, 6, 7</t>
  </si>
  <si>
    <t>Мероприятие 2.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всего, из них:</t>
  </si>
  <si>
    <r>
      <t xml:space="preserve"> местный</t>
    </r>
    <r>
      <rPr>
        <sz val="12"/>
        <color indexed="8"/>
        <rFont val="Times New Roman"/>
        <family val="1"/>
      </rPr>
      <t xml:space="preserve"> бюджет</t>
    </r>
  </si>
  <si>
    <t>Подпрограмма 2 «Развитие системы общего образования в городском округе Красноуфимск»</t>
  </si>
  <si>
    <t>Местный бюджет</t>
  </si>
  <si>
    <t>Всего по направлению "Прочие нужды", в том числе</t>
  </si>
  <si>
    <t>Мероприятие 4.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</si>
  <si>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 10, 11, 12, 13, 14,  15, 16, 17, 26, 27, 67, 68</t>
  </si>
  <si>
    <t>Мероприятие 5. Обеспечение организации питания обучающихся в муниципальных общеобразовательных организациях, всего, из них:</t>
  </si>
  <si>
    <t> 18, 19</t>
  </si>
  <si>
    <t>Мероприятие 6.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</si>
  <si>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 20, 21</t>
  </si>
  <si>
    <t>Подпрограмма 3 «Развитие системы дополнительного образования, отдыха и оздоровления детей в городском округе Красноуфимск»</t>
  </si>
  <si>
    <t>Мероприятие 7.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</si>
  <si>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 30, 31, 32</t>
  </si>
  <si>
    <t xml:space="preserve">Мероприятие 8. Обеспечение организации отдыха и оздоровления детей в каникулярное время в городском округе Красноуфимск, всего, из них: </t>
  </si>
  <si>
    <t> 34, 35</t>
  </si>
  <si>
    <t>Подпрограмма 4 «Патриотическое воспитание граждан в Свердловской области»</t>
  </si>
  <si>
    <t>Мероприятие 9. Организация участия и проведение областных, общероссийских, международных  мероприятий, всего, из них:</t>
  </si>
  <si>
    <t> 50, 51, 52, 53</t>
  </si>
  <si>
    <t>Мероприятие 10. Создание условий для организации патриотического воспитания граждан, всего, из них:</t>
  </si>
  <si>
    <t> 48, 49</t>
  </si>
  <si>
    <t>Мероприятие 11. Государственная поддержка образовательных организаций, реализующих программы патриотического воспитания, всего, из них:</t>
  </si>
  <si>
    <t> 50, 51</t>
  </si>
  <si>
    <t>Подпрограмма 5 «Укрепление и развитие материально-технической базы образовательных организаций</t>
  </si>
  <si>
    <t>городского округа Красноуфимск»</t>
  </si>
  <si>
    <t xml:space="preserve">Мероприятие 12. Обеспечение мероприятий по укреплению и развитию материально-технической базы муниципальных образовательных организаций, всего, из них: </t>
  </si>
  <si>
    <t> 56, 57, 58, 59</t>
  </si>
  <si>
    <t xml:space="preserve">Мероприятие 13. Организация мероприятий по укреплению и развитию материально-технической базы муниципальных образовательных организаций городского округ Красноуфимск, всего, из них: </t>
  </si>
  <si>
    <t> 56, 57, 58, 59, 60</t>
  </si>
  <si>
    <t xml:space="preserve">Мероприятие 14. Обеспечение мероприятий по укреплению и развитию материально-технической базы муниципального  загородного оздоровительного  лагеря, всего, из них: </t>
  </si>
  <si>
    <t> 61, 62</t>
  </si>
  <si>
    <t>Мероприятие 15.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</si>
  <si>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>10, 11, 26</t>
  </si>
  <si>
    <t>Подпрограмма 6 «Обеспечение реализации муниципальной программы городского округа Красноуфимск «Развитие системы образования</t>
  </si>
  <si>
    <t>в городском округе Красноуфимск до 2020 года»</t>
  </si>
  <si>
    <t xml:space="preserve">Мероприятие 16. Создание материально-технических условий для обеспечения деятельности муниципальных образовательных организаций и муниципального органа управления образованием Управление образования городского округа Красноуфимск в сфере образования, всего, из них: </t>
  </si>
  <si>
    <t> 71, 72</t>
  </si>
  <si>
    <t>Мероприятие 17. Организация деятельности муниципального органа управления образованием Управление образования городского округа Красноуфимск, всего, из них:</t>
  </si>
  <si>
    <t> 73, 74, 75, 76, 77, 78</t>
  </si>
  <si>
    <t>Мероприятие 18. Организация и проведение муниципальных мероприятий в сфере образования, всего, из них:</t>
  </si>
  <si>
    <t> 73, 76</t>
  </si>
  <si>
    <t>Местный  бюджет</t>
  </si>
  <si>
    <t xml:space="preserve">Номер строки  задач, целевых показателей, </t>
  </si>
  <si>
    <t xml:space="preserve">на достижение которых направле-ны </t>
  </si>
  <si>
    <t>мероприятия</t>
  </si>
  <si>
    <t>строки</t>
  </si>
  <si>
    <t>Первый год (2014)</t>
  </si>
  <si>
    <t>Второй год (2015)</t>
  </si>
  <si>
    <t>Третий год (2016)</t>
  </si>
  <si>
    <t>Четвертый год (2017)</t>
  </si>
  <si>
    <t>Пятый год (2018)</t>
  </si>
  <si>
    <t>Шестой год (2019)</t>
  </si>
  <si>
    <t>Седьмой год (2020)</t>
  </si>
  <si>
    <r>
      <t xml:space="preserve">Мероприятие 3. </t>
    </r>
    <r>
      <rPr>
        <b/>
        <sz val="12"/>
        <color indexed="53"/>
        <rFont val="Times New Roman"/>
        <family val="1"/>
      </rPr>
      <t>Создание дополнительных мест в муниципальных системах дошкольного образования</t>
    </r>
    <r>
      <rPr>
        <b/>
        <sz val="12"/>
        <color indexed="8"/>
        <rFont val="Times New Roman"/>
        <family val="1"/>
      </rPr>
      <t>, всего, из них:</t>
    </r>
  </si>
  <si>
    <t>Мероприятие 3.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</si>
  <si>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9. Организация участия и проведение городских, областных  мероприятий, всего, из них:</t>
  </si>
  <si>
    <t>крыши ДОУ</t>
  </si>
  <si>
    <t xml:space="preserve"> местный бюджет</t>
  </si>
  <si>
    <t>Подпрограмма 4 «Патриотическое воспитание граждан в городском округе Красноуфимск»</t>
  </si>
  <si>
    <t xml:space="preserve">Приложение № 2
к муниципальной программе «Развитие системы образования в 
городском округе Красноуфимск  до 2020 года»
</t>
  </si>
  <si>
    <t xml:space="preserve">План мероприятий муниципальной  программы
«Развитие системы образования в городском округе Красноуфимск до 2020 года»
</t>
  </si>
  <si>
    <t xml:space="preserve">Мероприятие 10. Обеспечение мероприятий по укреплению и развитию материально-технической базы муниципальных образовательных организаций, всего, из них: </t>
  </si>
  <si>
    <t xml:space="preserve">Мероприятие 11. Обеспечение мероприятий по укреплению и развитию материально-технической базы муниципального  загородного оздоровительного  лагеря, всего, из них: </t>
  </si>
  <si>
    <t>Мероприятие 4. Обеспечение деятельности муниципальных общеобразовательных организаций, всего, из них:</t>
  </si>
  <si>
    <t>Мероприятие 12. Обеспечение деятельности центрального аппарата муниципального органа управления образованием Управление образованием городского округа Красноуфимск, всего, из них:</t>
  </si>
  <si>
    <t>Мероприятие 14. Организация и проведение муниципальных мероприятий в сфере образования, всего, из них:</t>
  </si>
  <si>
    <t>Мероприятие 13. Обеспечение деятельности МО Управление образования городского округа Красноуфимск, МКУ "Централизованная бухгалтерия", всего, из них:</t>
  </si>
  <si>
    <t>Мероприятие 7. Организация предоставления дополнительного образования детей в муниципальных организациях дополнительного образования, всего, из них:</t>
  </si>
  <si>
    <t>Мероприятие 15. Обеспечение мероприятий по развитию материально-технической базы муниципальных организаций дополнительного образования - детско-юношеских спортивных школ, всего, из них:</t>
  </si>
  <si>
    <t>Мероприятие 16. Оснащение медицинского кабинета детско-юношеской спортивной школы медицинским оборудованием и изделиями медицинского назначения</t>
  </si>
  <si>
    <t>Мероприятие 15. Обеспечение мероприятий по развитию материально-технической базы МАОУ ДОД ДЮСШ, всего, из них:</t>
  </si>
  <si>
    <t>Мероприятие 16. Оснащение медицинского кабинета МАОУ ДОД ДЮСШ медицинским оборудованием и изделиями медицинского назначения, всего, из них:</t>
  </si>
  <si>
    <t xml:space="preserve">Мероприятие 11. Обеспечение мероприятий по укреплению и развитию материально-технической базы муниципального  загородного оздоровительного  лагеря (капитальный ремонт МАУ ЗОЛ для детей "Чайка"), всего, из них: </t>
  </si>
  <si>
    <t xml:space="preserve">Мероприятие 10. Обеспечение мероприятий по укреплению и развитию материально-технической базы муниципальных образовательных организаций (в том числе капитальный ремонт МКДОУ № 17), всего, из них: </t>
  </si>
  <si>
    <t>местный бюджет, всего, в том числе</t>
  </si>
  <si>
    <t>капитальный ремонт МКДОУ № 17</t>
  </si>
  <si>
    <t>капитальный ремонт МАДОУ № 16, оснащение ДОУ по ул. Олимпийской</t>
  </si>
  <si>
    <t xml:space="preserve">Приложение № 2
к муниципальной программе «Развитие системы образования в 
городском округе Красноуфимск  в 2014-2020 годах»
</t>
  </si>
  <si>
    <t>Подпрограмма 5 "Укрепление и развитие материально-технической базы образовательных организаций городского округа Красноуфимск"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</si>
</sst>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00B050"/>
      <name val="Times New Roman"/>
      <family val="1"/>
    </font>
    <font>
      <sz val="12"/>
      <color rgb="FF00B05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0" fillId="33" borderId="15" xfId="0" applyFont="1" applyFill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4" fillId="0" borderId="15" xfId="0" applyFont="1" applyBorder="1" applyAlignment="1">
      <alignment vertical="center" wrapText="1"/>
    </xf>
    <xf numFmtId="0" fontId="64" fillId="33" borderId="15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64" fontId="59" fillId="0" borderId="15" xfId="0" applyNumberFormat="1" applyFont="1" applyBorder="1" applyAlignment="1">
      <alignment horizontal="center" vertical="center" wrapText="1"/>
    </xf>
    <xf numFmtId="164" fontId="59" fillId="0" borderId="15" xfId="0" applyNumberFormat="1" applyFont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164" fontId="68" fillId="0" borderId="15" xfId="0" applyNumberFormat="1" applyFont="1" applyBorder="1" applyAlignment="1">
      <alignment horizontal="center" vertical="center"/>
    </xf>
    <xf numFmtId="165" fontId="59" fillId="0" borderId="15" xfId="0" applyNumberFormat="1" applyFont="1" applyBorder="1" applyAlignment="1">
      <alignment horizontal="center" vertical="center"/>
    </xf>
    <xf numFmtId="0" fontId="58" fillId="33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64" fontId="59" fillId="0" borderId="15" xfId="0" applyNumberFormat="1" applyFont="1" applyBorder="1" applyAlignment="1">
      <alignment vertical="center"/>
    </xf>
    <xf numFmtId="164" fontId="70" fillId="0" borderId="15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164" fontId="9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9" fillId="34" borderId="17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center" vertical="center"/>
    </xf>
    <xf numFmtId="166" fontId="9" fillId="34" borderId="15" xfId="0" applyNumberFormat="1" applyFont="1" applyFill="1" applyBorder="1" applyAlignment="1">
      <alignment horizontal="center" vertical="center" wrapText="1"/>
    </xf>
    <xf numFmtId="166" fontId="6" fillId="3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zoomScale="80" zoomScaleNormal="80" zoomScalePageLayoutView="0" workbookViewId="0" topLeftCell="A1">
      <pane xSplit="1" ySplit="6" topLeftCell="B1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140625" defaultRowHeight="15"/>
  <cols>
    <col min="1" max="1" width="8.7109375" style="0" bestFit="1" customWidth="1"/>
    <col min="2" max="2" width="47.00390625" style="0" customWidth="1"/>
    <col min="3" max="3" width="17.140625" style="0" customWidth="1"/>
    <col min="4" max="4" width="13.421875" style="0" bestFit="1" customWidth="1"/>
    <col min="5" max="6" width="12.28125" style="0" bestFit="1" customWidth="1"/>
    <col min="7" max="7" width="16.8515625" style="0" bestFit="1" customWidth="1"/>
    <col min="8" max="8" width="12.140625" style="0" bestFit="1" customWidth="1"/>
    <col min="9" max="9" width="13.28125" style="0" bestFit="1" customWidth="1"/>
    <col min="10" max="10" width="14.00390625" style="0" bestFit="1" customWidth="1"/>
    <col min="11" max="11" width="21.8515625" style="0" customWidth="1"/>
  </cols>
  <sheetData>
    <row r="1" ht="15.75" thickBot="1"/>
    <row r="2" spans="1:11" ht="47.25">
      <c r="A2" s="1" t="s">
        <v>0</v>
      </c>
      <c r="B2" s="95" t="s">
        <v>1</v>
      </c>
      <c r="C2" s="98" t="s">
        <v>2</v>
      </c>
      <c r="D2" s="99"/>
      <c r="E2" s="99"/>
      <c r="F2" s="99"/>
      <c r="G2" s="99"/>
      <c r="H2" s="99"/>
      <c r="I2" s="99"/>
      <c r="J2" s="100"/>
      <c r="K2" s="5" t="s">
        <v>57</v>
      </c>
    </row>
    <row r="3" spans="1:11" ht="47.25">
      <c r="A3" s="2" t="s">
        <v>60</v>
      </c>
      <c r="B3" s="96"/>
      <c r="C3" s="101"/>
      <c r="D3" s="102"/>
      <c r="E3" s="102"/>
      <c r="F3" s="102"/>
      <c r="G3" s="102"/>
      <c r="H3" s="102"/>
      <c r="I3" s="102"/>
      <c r="J3" s="103"/>
      <c r="K3" s="6" t="s">
        <v>58</v>
      </c>
    </row>
    <row r="4" spans="1:11" ht="15.75">
      <c r="A4" s="3"/>
      <c r="B4" s="96"/>
      <c r="C4" s="101"/>
      <c r="D4" s="102"/>
      <c r="E4" s="102"/>
      <c r="F4" s="102"/>
      <c r="G4" s="102"/>
      <c r="H4" s="102"/>
      <c r="I4" s="102"/>
      <c r="J4" s="103"/>
      <c r="K4" s="6" t="s">
        <v>59</v>
      </c>
    </row>
    <row r="5" spans="1:11" ht="16.5" thickBot="1">
      <c r="A5" s="3"/>
      <c r="B5" s="96"/>
      <c r="C5" s="104"/>
      <c r="D5" s="105"/>
      <c r="E5" s="105"/>
      <c r="F5" s="105"/>
      <c r="G5" s="105"/>
      <c r="H5" s="105"/>
      <c r="I5" s="105"/>
      <c r="J5" s="106"/>
      <c r="K5" s="7"/>
    </row>
    <row r="6" spans="1:11" ht="32.25" thickBot="1">
      <c r="A6" s="4"/>
      <c r="B6" s="97"/>
      <c r="C6" s="7" t="s">
        <v>3</v>
      </c>
      <c r="D6" s="7" t="s">
        <v>61</v>
      </c>
      <c r="E6" s="7" t="s">
        <v>62</v>
      </c>
      <c r="F6" s="7" t="s">
        <v>63</v>
      </c>
      <c r="G6" s="7" t="s">
        <v>64</v>
      </c>
      <c r="H6" s="7" t="s">
        <v>65</v>
      </c>
      <c r="I6" s="7" t="s">
        <v>66</v>
      </c>
      <c r="J6" s="7" t="s">
        <v>67</v>
      </c>
      <c r="K6" s="7"/>
    </row>
    <row r="7" spans="1:11" ht="16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2.25" thickBot="1">
      <c r="A8" s="10"/>
      <c r="B8" s="11" t="s">
        <v>4</v>
      </c>
      <c r="C8" s="30">
        <f>D8+E8+F8+G8+H8+I8+J8</f>
        <v>5488726</v>
      </c>
      <c r="D8" s="30">
        <f>D9+D10+D11</f>
        <v>764465.5999999999</v>
      </c>
      <c r="E8" s="30">
        <f aca="true" t="shared" si="0" ref="E8:J8">E9+E10+E11</f>
        <v>666701.7</v>
      </c>
      <c r="F8" s="30">
        <f t="shared" si="0"/>
        <v>709233.2999999999</v>
      </c>
      <c r="G8" s="30">
        <f t="shared" si="0"/>
        <v>762879.7000000001</v>
      </c>
      <c r="H8" s="30">
        <f t="shared" si="0"/>
        <v>820265.3999999999</v>
      </c>
      <c r="I8" s="30">
        <f t="shared" si="0"/>
        <v>861133.2</v>
      </c>
      <c r="J8" s="30">
        <f t="shared" si="0"/>
        <v>904047.1000000001</v>
      </c>
      <c r="K8" s="12"/>
    </row>
    <row r="9" spans="1:11" ht="16.5" thickBot="1">
      <c r="A9" s="10"/>
      <c r="B9" s="13" t="s">
        <v>5</v>
      </c>
      <c r="C9" s="30">
        <f aca="true" t="shared" si="1" ref="C9:C15">D9+E9+F9+G9+H9+I9+J9</f>
        <v>20279</v>
      </c>
      <c r="D9" s="30">
        <f>D36</f>
        <v>2897</v>
      </c>
      <c r="E9" s="30">
        <f aca="true" t="shared" si="2" ref="E9:J9">E36</f>
        <v>2897</v>
      </c>
      <c r="F9" s="30">
        <f t="shared" si="2"/>
        <v>2897</v>
      </c>
      <c r="G9" s="30">
        <f t="shared" si="2"/>
        <v>2897</v>
      </c>
      <c r="H9" s="30">
        <f t="shared" si="2"/>
        <v>2897</v>
      </c>
      <c r="I9" s="30">
        <f t="shared" si="2"/>
        <v>2897</v>
      </c>
      <c r="J9" s="30">
        <f t="shared" si="2"/>
        <v>2897</v>
      </c>
      <c r="K9" s="30"/>
    </row>
    <row r="10" spans="1:11" ht="16.5" thickBot="1">
      <c r="A10" s="10"/>
      <c r="B10" s="13" t="s">
        <v>6</v>
      </c>
      <c r="C10" s="30">
        <f t="shared" si="1"/>
        <v>2833932.2</v>
      </c>
      <c r="D10" s="30">
        <f>D18+D37+D56+D73+D90</f>
        <v>447136.69999999995</v>
      </c>
      <c r="E10" s="30">
        <f aca="true" t="shared" si="3" ref="E10:J10">E18+E37+E56+E73+E90</f>
        <v>324871.1</v>
      </c>
      <c r="F10" s="30">
        <f t="shared" si="3"/>
        <v>351423.99999999994</v>
      </c>
      <c r="G10" s="30">
        <f t="shared" si="3"/>
        <v>384406.70000000007</v>
      </c>
      <c r="H10" s="30">
        <f t="shared" si="3"/>
        <v>420648.2</v>
      </c>
      <c r="I10" s="30">
        <f t="shared" si="3"/>
        <v>441679.8</v>
      </c>
      <c r="J10" s="30">
        <f t="shared" si="3"/>
        <v>463765.69999999995</v>
      </c>
      <c r="K10" s="12"/>
    </row>
    <row r="11" spans="1:11" ht="16.5" thickBot="1">
      <c r="A11" s="10"/>
      <c r="B11" s="13" t="s">
        <v>7</v>
      </c>
      <c r="C11" s="30">
        <f t="shared" si="1"/>
        <v>2634514.8</v>
      </c>
      <c r="D11" s="30">
        <f>D19+D38+D57+D74+D91+D115</f>
        <v>314431.89999999997</v>
      </c>
      <c r="E11" s="30">
        <f aca="true" t="shared" si="4" ref="E11:J11">E19+E38+E57+E74+E91+E115</f>
        <v>338933.60000000003</v>
      </c>
      <c r="F11" s="30">
        <f t="shared" si="4"/>
        <v>354912.3</v>
      </c>
      <c r="G11" s="30">
        <f t="shared" si="4"/>
        <v>375576</v>
      </c>
      <c r="H11" s="30">
        <f t="shared" si="4"/>
        <v>396720.19999999995</v>
      </c>
      <c r="I11" s="30">
        <f t="shared" si="4"/>
        <v>416556.4</v>
      </c>
      <c r="J11" s="30">
        <f t="shared" si="4"/>
        <v>437384.4000000001</v>
      </c>
      <c r="K11" s="12"/>
    </row>
    <row r="12" spans="1:11" ht="16.5" thickBot="1">
      <c r="A12" s="10"/>
      <c r="B12" s="13" t="s">
        <v>8</v>
      </c>
      <c r="C12" s="30">
        <f t="shared" si="1"/>
        <v>849210.2</v>
      </c>
      <c r="D12" s="30">
        <f>D20+D43+D62+D78+D96+D121</f>
        <v>103412.70000000001</v>
      </c>
      <c r="E12" s="30">
        <f aca="true" t="shared" si="5" ref="E12:J12">E20+E43+E62+E78+E96+E121</f>
        <v>109418.4</v>
      </c>
      <c r="F12" s="30">
        <f t="shared" si="5"/>
        <v>115168.6</v>
      </c>
      <c r="G12" s="30">
        <f t="shared" si="5"/>
        <v>120927</v>
      </c>
      <c r="H12" s="30">
        <f t="shared" si="5"/>
        <v>126973.4</v>
      </c>
      <c r="I12" s="30">
        <f t="shared" si="5"/>
        <v>133322</v>
      </c>
      <c r="J12" s="30">
        <f t="shared" si="5"/>
        <v>139988.1</v>
      </c>
      <c r="K12" s="12"/>
    </row>
    <row r="13" spans="1:11" ht="16.5" thickBot="1">
      <c r="A13" s="10"/>
      <c r="B13" s="13" t="s">
        <v>5</v>
      </c>
      <c r="C13" s="30">
        <f t="shared" si="1"/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12"/>
    </row>
    <row r="14" spans="1:11" ht="16.5" thickBot="1">
      <c r="A14" s="10"/>
      <c r="B14" s="13" t="s">
        <v>6</v>
      </c>
      <c r="C14" s="30">
        <f t="shared" si="1"/>
        <v>0</v>
      </c>
      <c r="D14" s="30">
        <f>D25+D44+D59+D75+D93+D118</f>
        <v>0</v>
      </c>
      <c r="E14" s="30">
        <f aca="true" t="shared" si="6" ref="E14:J14">E25+E44+E59+E75+E93+E118</f>
        <v>0</v>
      </c>
      <c r="F14" s="30">
        <f t="shared" si="6"/>
        <v>0</v>
      </c>
      <c r="G14" s="30">
        <f t="shared" si="6"/>
        <v>0</v>
      </c>
      <c r="H14" s="30">
        <f t="shared" si="6"/>
        <v>0</v>
      </c>
      <c r="I14" s="30">
        <f t="shared" si="6"/>
        <v>0</v>
      </c>
      <c r="J14" s="30">
        <f t="shared" si="6"/>
        <v>0</v>
      </c>
      <c r="K14" s="12"/>
    </row>
    <row r="15" spans="1:11" ht="16.5" thickBot="1">
      <c r="A15" s="10"/>
      <c r="B15" s="11" t="s">
        <v>7</v>
      </c>
      <c r="C15" s="30">
        <f t="shared" si="1"/>
        <v>849210.2</v>
      </c>
      <c r="D15" s="30">
        <f>D22+D41+D60+D98+D119</f>
        <v>103412.70000000001</v>
      </c>
      <c r="E15" s="30">
        <f aca="true" t="shared" si="7" ref="E15:J15">E22+E41+E60+E98+E119</f>
        <v>109418.4</v>
      </c>
      <c r="F15" s="30">
        <f t="shared" si="7"/>
        <v>115168.6</v>
      </c>
      <c r="G15" s="30">
        <f t="shared" si="7"/>
        <v>120927</v>
      </c>
      <c r="H15" s="30">
        <f t="shared" si="7"/>
        <v>126973.4</v>
      </c>
      <c r="I15" s="30">
        <f t="shared" si="7"/>
        <v>133322</v>
      </c>
      <c r="J15" s="30">
        <f t="shared" si="7"/>
        <v>139988.1</v>
      </c>
      <c r="K15" s="12"/>
    </row>
    <row r="16" spans="1:11" ht="16.5" thickBot="1">
      <c r="A16" s="10"/>
      <c r="B16" s="79" t="s">
        <v>9</v>
      </c>
      <c r="C16" s="80"/>
      <c r="D16" s="80"/>
      <c r="E16" s="80"/>
      <c r="F16" s="80"/>
      <c r="G16" s="80"/>
      <c r="H16" s="80"/>
      <c r="I16" s="80"/>
      <c r="J16" s="80"/>
      <c r="K16" s="90"/>
    </row>
    <row r="17" spans="1:11" ht="32.25" thickBot="1">
      <c r="A17" s="15"/>
      <c r="B17" s="36" t="s">
        <v>10</v>
      </c>
      <c r="C17" s="33">
        <f aca="true" t="shared" si="8" ref="C17:C22">D17+E17+F17+G17+H17+I17+J17</f>
        <v>2613790</v>
      </c>
      <c r="D17" s="33">
        <f aca="true" t="shared" si="9" ref="D17:J17">D27+D29+D31</f>
        <v>433846.5</v>
      </c>
      <c r="E17" s="33">
        <f t="shared" si="9"/>
        <v>308724.4</v>
      </c>
      <c r="F17" s="33">
        <f t="shared" si="9"/>
        <v>330055</v>
      </c>
      <c r="G17" s="33">
        <f t="shared" si="9"/>
        <v>352653.7</v>
      </c>
      <c r="H17" s="33">
        <f t="shared" si="9"/>
        <v>377005.4</v>
      </c>
      <c r="I17" s="33">
        <f t="shared" si="9"/>
        <v>395856.1</v>
      </c>
      <c r="J17" s="33">
        <f t="shared" si="9"/>
        <v>415648.9</v>
      </c>
      <c r="K17" s="39"/>
    </row>
    <row r="18" spans="1:11" ht="16.5" thickBot="1">
      <c r="A18" s="15"/>
      <c r="B18" s="13" t="s">
        <v>6</v>
      </c>
      <c r="C18" s="31">
        <f t="shared" si="8"/>
        <v>1261576.5</v>
      </c>
      <c r="D18" s="31">
        <f aca="true" t="shared" si="10" ref="D18:J18">D28+D32</f>
        <v>273195.5</v>
      </c>
      <c r="E18" s="31">
        <f t="shared" si="10"/>
        <v>133845</v>
      </c>
      <c r="F18" s="31">
        <f t="shared" si="10"/>
        <v>146061</v>
      </c>
      <c r="G18" s="31">
        <f t="shared" si="10"/>
        <v>159460</v>
      </c>
      <c r="H18" s="31">
        <f t="shared" si="10"/>
        <v>174152</v>
      </c>
      <c r="I18" s="31">
        <f t="shared" si="10"/>
        <v>182860</v>
      </c>
      <c r="J18" s="31">
        <f t="shared" si="10"/>
        <v>192003</v>
      </c>
      <c r="K18" s="17"/>
    </row>
    <row r="19" spans="1:11" ht="16.5" thickBot="1">
      <c r="A19" s="15"/>
      <c r="B19" s="13" t="s">
        <v>7</v>
      </c>
      <c r="C19" s="31">
        <f t="shared" si="8"/>
        <v>1352213.5</v>
      </c>
      <c r="D19" s="31">
        <f aca="true" t="shared" si="11" ref="D19:J19">D26+D30+D33</f>
        <v>160651</v>
      </c>
      <c r="E19" s="31">
        <f t="shared" si="11"/>
        <v>174879.4</v>
      </c>
      <c r="F19" s="31">
        <f t="shared" si="11"/>
        <v>183994</v>
      </c>
      <c r="G19" s="31">
        <f t="shared" si="11"/>
        <v>193193.7</v>
      </c>
      <c r="H19" s="31">
        <f t="shared" si="11"/>
        <v>202853.4</v>
      </c>
      <c r="I19" s="31">
        <f t="shared" si="11"/>
        <v>212996.1</v>
      </c>
      <c r="J19" s="31">
        <f t="shared" si="11"/>
        <v>223645.9</v>
      </c>
      <c r="K19" s="17"/>
    </row>
    <row r="20" spans="1:11" ht="16.5" thickBot="1">
      <c r="A20" s="15"/>
      <c r="B20" s="13" t="s">
        <v>8</v>
      </c>
      <c r="C20" s="31">
        <f t="shared" si="8"/>
        <v>0</v>
      </c>
      <c r="D20" s="31">
        <f>D24</f>
        <v>0</v>
      </c>
      <c r="E20" s="31">
        <f aca="true" t="shared" si="12" ref="E20:J20">E24</f>
        <v>0</v>
      </c>
      <c r="F20" s="31">
        <f t="shared" si="12"/>
        <v>0</v>
      </c>
      <c r="G20" s="31">
        <f t="shared" si="12"/>
        <v>0</v>
      </c>
      <c r="H20" s="31">
        <f t="shared" si="12"/>
        <v>0</v>
      </c>
      <c r="I20" s="31">
        <f t="shared" si="12"/>
        <v>0</v>
      </c>
      <c r="J20" s="31">
        <f t="shared" si="12"/>
        <v>0</v>
      </c>
      <c r="K20" s="17"/>
    </row>
    <row r="21" spans="1:11" ht="16.5" thickBot="1">
      <c r="A21" s="15"/>
      <c r="B21" s="13" t="s">
        <v>6</v>
      </c>
      <c r="C21" s="31">
        <f t="shared" si="8"/>
        <v>0</v>
      </c>
      <c r="D21" s="31">
        <f>D25</f>
        <v>0</v>
      </c>
      <c r="E21" s="31">
        <f aca="true" t="shared" si="13" ref="E21:J21">E25</f>
        <v>0</v>
      </c>
      <c r="F21" s="31">
        <f t="shared" si="13"/>
        <v>0</v>
      </c>
      <c r="G21" s="31">
        <f t="shared" si="13"/>
        <v>0</v>
      </c>
      <c r="H21" s="31">
        <f t="shared" si="13"/>
        <v>0</v>
      </c>
      <c r="I21" s="31">
        <f t="shared" si="13"/>
        <v>0</v>
      </c>
      <c r="J21" s="31">
        <f t="shared" si="13"/>
        <v>0</v>
      </c>
      <c r="K21" s="17"/>
    </row>
    <row r="22" spans="1:11" ht="16.5" thickBot="1">
      <c r="A22" s="15"/>
      <c r="B22" s="11" t="s">
        <v>7</v>
      </c>
      <c r="C22" s="31">
        <f t="shared" si="8"/>
        <v>0</v>
      </c>
      <c r="D22" s="31">
        <f>D26</f>
        <v>0</v>
      </c>
      <c r="E22" s="31">
        <f aca="true" t="shared" si="14" ref="E22:J22">E26</f>
        <v>0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17"/>
    </row>
    <row r="23" spans="1:11" ht="16.5" thickBot="1">
      <c r="A23" s="18"/>
      <c r="B23" s="107" t="s">
        <v>11</v>
      </c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32.25" thickBot="1">
      <c r="A24" s="15"/>
      <c r="B24" s="13" t="s">
        <v>12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17"/>
    </row>
    <row r="25" spans="1:11" ht="16.5" thickBot="1">
      <c r="A25" s="15"/>
      <c r="B25" s="13" t="s">
        <v>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17"/>
    </row>
    <row r="26" spans="1:11" ht="16.5" thickBot="1">
      <c r="A26" s="15"/>
      <c r="B26" s="35" t="s">
        <v>7</v>
      </c>
      <c r="C26" s="32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17"/>
    </row>
    <row r="27" spans="1:11" ht="95.25" thickBot="1">
      <c r="A27" s="15"/>
      <c r="B27" s="36" t="s">
        <v>13</v>
      </c>
      <c r="C27" s="33">
        <f aca="true" t="shared" si="15" ref="C27:C33">D27+E27+F27+G27+H27+I27+J27</f>
        <v>1100819</v>
      </c>
      <c r="D27" s="33">
        <f>D28</f>
        <v>112438</v>
      </c>
      <c r="E27" s="33">
        <f aca="true" t="shared" si="16" ref="E27:J27">E28</f>
        <v>133845</v>
      </c>
      <c r="F27" s="33">
        <f t="shared" si="16"/>
        <v>146061</v>
      </c>
      <c r="G27" s="33">
        <f t="shared" si="16"/>
        <v>159460</v>
      </c>
      <c r="H27" s="33">
        <f t="shared" si="16"/>
        <v>174152</v>
      </c>
      <c r="I27" s="33">
        <f t="shared" si="16"/>
        <v>182860</v>
      </c>
      <c r="J27" s="33">
        <f t="shared" si="16"/>
        <v>192003</v>
      </c>
      <c r="K27" s="17" t="s">
        <v>14</v>
      </c>
    </row>
    <row r="28" spans="1:11" ht="16.5" thickBot="1">
      <c r="A28" s="15"/>
      <c r="B28" s="13" t="s">
        <v>6</v>
      </c>
      <c r="C28" s="31">
        <f t="shared" si="15"/>
        <v>1100819</v>
      </c>
      <c r="D28" s="31">
        <v>112438</v>
      </c>
      <c r="E28" s="31">
        <v>133845</v>
      </c>
      <c r="F28" s="31">
        <v>146061</v>
      </c>
      <c r="G28" s="31">
        <v>159460</v>
      </c>
      <c r="H28" s="31">
        <v>174152</v>
      </c>
      <c r="I28" s="31">
        <v>182860</v>
      </c>
      <c r="J28" s="31">
        <v>192003</v>
      </c>
      <c r="K28" s="17"/>
    </row>
    <row r="29" spans="1:11" ht="95.25" thickBot="1">
      <c r="A29" s="15"/>
      <c r="B29" s="36" t="s">
        <v>15</v>
      </c>
      <c r="C29" s="33">
        <f t="shared" si="15"/>
        <v>1334181.5</v>
      </c>
      <c r="D29" s="33">
        <f>D30</f>
        <v>142619</v>
      </c>
      <c r="E29" s="33">
        <f aca="true" t="shared" si="17" ref="E29:J29">E30</f>
        <v>174879.4</v>
      </c>
      <c r="F29" s="33">
        <f t="shared" si="17"/>
        <v>183994</v>
      </c>
      <c r="G29" s="33">
        <f t="shared" si="17"/>
        <v>193193.7</v>
      </c>
      <c r="H29" s="33">
        <f t="shared" si="17"/>
        <v>202853.4</v>
      </c>
      <c r="I29" s="33">
        <f t="shared" si="17"/>
        <v>212996.1</v>
      </c>
      <c r="J29" s="33">
        <f t="shared" si="17"/>
        <v>223645.9</v>
      </c>
      <c r="K29" s="17" t="s">
        <v>14</v>
      </c>
    </row>
    <row r="30" spans="1:11" ht="16.5" thickBot="1">
      <c r="A30" s="15"/>
      <c r="B30" s="13" t="s">
        <v>16</v>
      </c>
      <c r="C30" s="31">
        <f t="shared" si="15"/>
        <v>1334181.5</v>
      </c>
      <c r="D30" s="31">
        <v>142619</v>
      </c>
      <c r="E30" s="31">
        <v>174879.4</v>
      </c>
      <c r="F30" s="31">
        <v>183994</v>
      </c>
      <c r="G30" s="31">
        <v>193193.7</v>
      </c>
      <c r="H30" s="31">
        <v>202853.4</v>
      </c>
      <c r="I30" s="31">
        <v>212996.1</v>
      </c>
      <c r="J30" s="31">
        <v>223645.9</v>
      </c>
      <c r="K30" s="17"/>
    </row>
    <row r="31" spans="1:11" ht="63.75" thickBot="1">
      <c r="A31" s="15"/>
      <c r="B31" s="36" t="s">
        <v>68</v>
      </c>
      <c r="C31" s="37">
        <f t="shared" si="15"/>
        <v>178789.5</v>
      </c>
      <c r="D31" s="38">
        <f aca="true" t="shared" si="18" ref="D31:J31">D32+D33</f>
        <v>178789.5</v>
      </c>
      <c r="E31" s="38">
        <f t="shared" si="18"/>
        <v>0</v>
      </c>
      <c r="F31" s="38">
        <f t="shared" si="18"/>
        <v>0</v>
      </c>
      <c r="G31" s="38">
        <f t="shared" si="18"/>
        <v>0</v>
      </c>
      <c r="H31" s="38">
        <f t="shared" si="18"/>
        <v>0</v>
      </c>
      <c r="I31" s="38">
        <f t="shared" si="18"/>
        <v>0</v>
      </c>
      <c r="J31" s="38">
        <f t="shared" si="18"/>
        <v>0</v>
      </c>
      <c r="K31" s="17" t="s">
        <v>14</v>
      </c>
    </row>
    <row r="32" spans="1:11" ht="16.5" thickBot="1">
      <c r="A32" s="15"/>
      <c r="B32" s="13" t="s">
        <v>6</v>
      </c>
      <c r="C32" s="19">
        <f t="shared" si="15"/>
        <v>160757.5</v>
      </c>
      <c r="D32" s="16">
        <v>160757.5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/>
    </row>
    <row r="33" spans="1:11" ht="16.5" thickBot="1">
      <c r="A33" s="15"/>
      <c r="B33" s="20" t="s">
        <v>7</v>
      </c>
      <c r="C33" s="19">
        <f t="shared" si="15"/>
        <v>18032</v>
      </c>
      <c r="D33" s="16">
        <v>18032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7"/>
    </row>
    <row r="34" spans="1:11" ht="16.5" thickBot="1">
      <c r="A34" s="21"/>
      <c r="B34" s="79" t="s">
        <v>17</v>
      </c>
      <c r="C34" s="80"/>
      <c r="D34" s="80"/>
      <c r="E34" s="80"/>
      <c r="F34" s="80"/>
      <c r="G34" s="80"/>
      <c r="H34" s="80"/>
      <c r="I34" s="80"/>
      <c r="J34" s="80"/>
      <c r="K34" s="90"/>
    </row>
    <row r="35" spans="1:11" ht="32.25" thickBot="1">
      <c r="A35" s="15"/>
      <c r="B35" s="11" t="s">
        <v>10</v>
      </c>
      <c r="C35" s="33">
        <f aca="true" t="shared" si="19" ref="C35:C41">D35+E35+F35+G35+H35+I35+J35</f>
        <v>2205693.6999999997</v>
      </c>
      <c r="D35" s="33">
        <f>D43+D46+D50+D52</f>
        <v>248670.69999999998</v>
      </c>
      <c r="E35" s="33">
        <f aca="true" t="shared" si="20" ref="E35:J35">E43+E46+E50+E52</f>
        <v>270223.89999999997</v>
      </c>
      <c r="F35" s="33">
        <f t="shared" si="20"/>
        <v>292399.8</v>
      </c>
      <c r="G35" s="33">
        <f t="shared" si="20"/>
        <v>316190.5</v>
      </c>
      <c r="H35" s="33">
        <f t="shared" si="20"/>
        <v>342157.39999999997</v>
      </c>
      <c r="I35" s="33">
        <f t="shared" si="20"/>
        <v>359119.19999999995</v>
      </c>
      <c r="J35" s="33">
        <f t="shared" si="20"/>
        <v>376932.2</v>
      </c>
      <c r="K35" s="17"/>
    </row>
    <row r="36" spans="1:11" ht="16.5" thickBot="1">
      <c r="A36" s="29"/>
      <c r="B36" s="11" t="s">
        <v>5</v>
      </c>
      <c r="C36" s="31">
        <f t="shared" si="19"/>
        <v>20279</v>
      </c>
      <c r="D36" s="31">
        <v>2897</v>
      </c>
      <c r="E36" s="31">
        <v>2897</v>
      </c>
      <c r="F36" s="31">
        <v>2897</v>
      </c>
      <c r="G36" s="31">
        <v>2897</v>
      </c>
      <c r="H36" s="31">
        <v>2897</v>
      </c>
      <c r="I36" s="31">
        <v>2897</v>
      </c>
      <c r="J36" s="31">
        <v>2897</v>
      </c>
      <c r="K36" s="17"/>
    </row>
    <row r="37" spans="1:11" ht="16.5" thickBot="1">
      <c r="A37" s="15"/>
      <c r="B37" s="13" t="s">
        <v>6</v>
      </c>
      <c r="C37" s="31">
        <f t="shared" si="19"/>
        <v>1480582.7</v>
      </c>
      <c r="D37" s="31">
        <f>D48+D51+D53</f>
        <v>160200.59999999998</v>
      </c>
      <c r="E37" s="31">
        <f aca="true" t="shared" si="21" ref="E37:J37">E48+E51+E53</f>
        <v>176598.4</v>
      </c>
      <c r="F37" s="31">
        <f t="shared" si="21"/>
        <v>193852.1</v>
      </c>
      <c r="G37" s="31">
        <f t="shared" si="21"/>
        <v>212860.30000000002</v>
      </c>
      <c r="H37" s="31">
        <f t="shared" si="21"/>
        <v>233805.5</v>
      </c>
      <c r="I37" s="31">
        <f t="shared" si="21"/>
        <v>245494.6</v>
      </c>
      <c r="J37" s="31">
        <f t="shared" si="21"/>
        <v>257771.19999999998</v>
      </c>
      <c r="K37" s="17"/>
    </row>
    <row r="38" spans="1:11" ht="16.5" thickBot="1">
      <c r="A38" s="29"/>
      <c r="B38" s="13" t="s">
        <v>7</v>
      </c>
      <c r="C38" s="31">
        <f t="shared" si="19"/>
        <v>704832</v>
      </c>
      <c r="D38" s="31">
        <f>D45</f>
        <v>85573.1</v>
      </c>
      <c r="E38" s="31">
        <f aca="true" t="shared" si="22" ref="E38:J38">E45</f>
        <v>90728.5</v>
      </c>
      <c r="F38" s="31">
        <f t="shared" si="22"/>
        <v>95650.7</v>
      </c>
      <c r="G38" s="31">
        <f t="shared" si="22"/>
        <v>100433.2</v>
      </c>
      <c r="H38" s="31">
        <f t="shared" si="22"/>
        <v>105454.9</v>
      </c>
      <c r="I38" s="31">
        <f t="shared" si="22"/>
        <v>110727.6</v>
      </c>
      <c r="J38" s="31">
        <f t="shared" si="22"/>
        <v>116264</v>
      </c>
      <c r="K38" s="17"/>
    </row>
    <row r="39" spans="1:11" ht="16.5" thickBot="1">
      <c r="A39" s="15"/>
      <c r="B39" s="13" t="s">
        <v>8</v>
      </c>
      <c r="C39" s="31">
        <f t="shared" si="19"/>
        <v>704832</v>
      </c>
      <c r="D39" s="31">
        <f aca="true" t="shared" si="23" ref="D39:J39">D43</f>
        <v>85573.1</v>
      </c>
      <c r="E39" s="31">
        <f t="shared" si="23"/>
        <v>90728.5</v>
      </c>
      <c r="F39" s="31">
        <f t="shared" si="23"/>
        <v>95650.7</v>
      </c>
      <c r="G39" s="31">
        <f t="shared" si="23"/>
        <v>100433.2</v>
      </c>
      <c r="H39" s="31">
        <f t="shared" si="23"/>
        <v>105454.9</v>
      </c>
      <c r="I39" s="31">
        <f t="shared" si="23"/>
        <v>110727.6</v>
      </c>
      <c r="J39" s="31">
        <f t="shared" si="23"/>
        <v>116264</v>
      </c>
      <c r="K39" s="17"/>
    </row>
    <row r="40" spans="1:11" ht="16.5" thickBot="1">
      <c r="A40" s="15"/>
      <c r="B40" s="13" t="s">
        <v>6</v>
      </c>
      <c r="C40" s="31">
        <f t="shared" si="19"/>
        <v>0</v>
      </c>
      <c r="D40" s="31">
        <f>D44</f>
        <v>0</v>
      </c>
      <c r="E40" s="31">
        <f aca="true" t="shared" si="24" ref="E40:J40">E44</f>
        <v>0</v>
      </c>
      <c r="F40" s="31">
        <f t="shared" si="24"/>
        <v>0</v>
      </c>
      <c r="G40" s="31">
        <f t="shared" si="24"/>
        <v>0</v>
      </c>
      <c r="H40" s="31">
        <f t="shared" si="24"/>
        <v>0</v>
      </c>
      <c r="I40" s="31">
        <f t="shared" si="24"/>
        <v>0</v>
      </c>
      <c r="J40" s="31">
        <f t="shared" si="24"/>
        <v>0</v>
      </c>
      <c r="K40" s="17"/>
    </row>
    <row r="41" spans="1:11" ht="16.5" thickBot="1">
      <c r="A41" s="15"/>
      <c r="B41" s="13" t="s">
        <v>18</v>
      </c>
      <c r="C41" s="31">
        <f t="shared" si="19"/>
        <v>704832</v>
      </c>
      <c r="D41" s="31">
        <f>D45</f>
        <v>85573.1</v>
      </c>
      <c r="E41" s="31">
        <f aca="true" t="shared" si="25" ref="E41:J41">E45</f>
        <v>90728.5</v>
      </c>
      <c r="F41" s="31">
        <f t="shared" si="25"/>
        <v>95650.7</v>
      </c>
      <c r="G41" s="31">
        <f t="shared" si="25"/>
        <v>100433.2</v>
      </c>
      <c r="H41" s="31">
        <f t="shared" si="25"/>
        <v>105454.9</v>
      </c>
      <c r="I41" s="31">
        <f t="shared" si="25"/>
        <v>110727.6</v>
      </c>
      <c r="J41" s="31">
        <f t="shared" si="25"/>
        <v>116264</v>
      </c>
      <c r="K41" s="17"/>
    </row>
    <row r="42" spans="1:11" ht="16.5" thickBot="1">
      <c r="A42" s="18"/>
      <c r="B42" s="79" t="s">
        <v>11</v>
      </c>
      <c r="C42" s="80"/>
      <c r="D42" s="80"/>
      <c r="E42" s="80"/>
      <c r="F42" s="80"/>
      <c r="G42" s="80"/>
      <c r="H42" s="80"/>
      <c r="I42" s="80"/>
      <c r="J42" s="80"/>
      <c r="K42" s="81"/>
    </row>
    <row r="43" spans="1:11" ht="32.25" thickBot="1">
      <c r="A43" s="15"/>
      <c r="B43" s="13" t="s">
        <v>19</v>
      </c>
      <c r="C43" s="33">
        <f aca="true" t="shared" si="26" ref="C43:C53">D43+E43+F43+G43+H43+I43+J43</f>
        <v>704832</v>
      </c>
      <c r="D43" s="33">
        <f aca="true" t="shared" si="27" ref="D43:J43">D44+D45</f>
        <v>85573.1</v>
      </c>
      <c r="E43" s="33">
        <f t="shared" si="27"/>
        <v>90728.5</v>
      </c>
      <c r="F43" s="33">
        <f t="shared" si="27"/>
        <v>95650.7</v>
      </c>
      <c r="G43" s="33">
        <f t="shared" si="27"/>
        <v>100433.2</v>
      </c>
      <c r="H43" s="33">
        <f t="shared" si="27"/>
        <v>105454.9</v>
      </c>
      <c r="I43" s="33">
        <f t="shared" si="27"/>
        <v>110727.6</v>
      </c>
      <c r="J43" s="33">
        <f t="shared" si="27"/>
        <v>116264</v>
      </c>
      <c r="K43" s="17"/>
    </row>
    <row r="44" spans="1:11" ht="16.5" thickBot="1">
      <c r="A44" s="15"/>
      <c r="B44" s="13" t="s">
        <v>6</v>
      </c>
      <c r="C44" s="31">
        <f t="shared" si="26"/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17"/>
    </row>
    <row r="45" spans="1:11" ht="16.5" thickBot="1">
      <c r="A45" s="15"/>
      <c r="B45" s="13" t="s">
        <v>7</v>
      </c>
      <c r="C45" s="31">
        <f t="shared" si="26"/>
        <v>704832</v>
      </c>
      <c r="D45" s="31">
        <v>85573.1</v>
      </c>
      <c r="E45" s="31">
        <v>90728.5</v>
      </c>
      <c r="F45" s="31">
        <v>95650.7</v>
      </c>
      <c r="G45" s="31">
        <v>100433.2</v>
      </c>
      <c r="H45" s="31">
        <v>105454.9</v>
      </c>
      <c r="I45" s="31">
        <v>110727.6</v>
      </c>
      <c r="J45" s="31">
        <v>116264</v>
      </c>
      <c r="K45" s="17"/>
    </row>
    <row r="46" spans="1:11" ht="79.5" thickBot="1">
      <c r="A46" s="15"/>
      <c r="B46" s="11" t="s">
        <v>20</v>
      </c>
      <c r="C46" s="33">
        <f t="shared" si="26"/>
        <v>1357804.7</v>
      </c>
      <c r="D46" s="33">
        <f>D48+D49+D47</f>
        <v>145528.69999999998</v>
      </c>
      <c r="E46" s="33">
        <f aca="true" t="shared" si="28" ref="E46:J46">E48+E49+E47</f>
        <v>161047.69999999998</v>
      </c>
      <c r="F46" s="33">
        <f t="shared" si="28"/>
        <v>177378.5</v>
      </c>
      <c r="G46" s="33">
        <f t="shared" si="28"/>
        <v>195417.6</v>
      </c>
      <c r="H46" s="33">
        <f t="shared" si="28"/>
        <v>215345.3</v>
      </c>
      <c r="I46" s="33">
        <f t="shared" si="28"/>
        <v>225966</v>
      </c>
      <c r="J46" s="33">
        <f t="shared" si="28"/>
        <v>237120.9</v>
      </c>
      <c r="K46" s="14" t="s">
        <v>21</v>
      </c>
    </row>
    <row r="47" spans="1:11" ht="16.5" thickBot="1">
      <c r="A47" s="29"/>
      <c r="B47" s="11" t="s">
        <v>5</v>
      </c>
      <c r="C47" s="31">
        <f t="shared" si="26"/>
        <v>20279</v>
      </c>
      <c r="D47" s="31">
        <v>2897</v>
      </c>
      <c r="E47" s="31">
        <v>2897</v>
      </c>
      <c r="F47" s="31">
        <v>2897</v>
      </c>
      <c r="G47" s="31">
        <v>2897</v>
      </c>
      <c r="H47" s="31">
        <v>2897</v>
      </c>
      <c r="I47" s="31">
        <v>2897</v>
      </c>
      <c r="J47" s="31">
        <v>2897</v>
      </c>
      <c r="K47" s="14"/>
    </row>
    <row r="48" spans="1:11" ht="16.5" thickBot="1">
      <c r="A48" s="15"/>
      <c r="B48" s="13" t="s">
        <v>6</v>
      </c>
      <c r="C48" s="31">
        <f t="shared" si="26"/>
        <v>1337525.7</v>
      </c>
      <c r="D48" s="31">
        <f>135262.8+7368.9</f>
        <v>142631.69999999998</v>
      </c>
      <c r="E48" s="31">
        <f>150413.4+7737.3</f>
        <v>158150.69999999998</v>
      </c>
      <c r="F48" s="31">
        <f>166357.3+8124.2</f>
        <v>174481.5</v>
      </c>
      <c r="G48" s="31">
        <f>183990.2+8530.4</f>
        <v>192520.6</v>
      </c>
      <c r="H48" s="31">
        <f>203491.4+8956.9</f>
        <v>212448.3</v>
      </c>
      <c r="I48" s="31">
        <f>213664.3+9404.7</f>
        <v>223069</v>
      </c>
      <c r="J48" s="31">
        <f>224349+9874.9</f>
        <v>234223.9</v>
      </c>
      <c r="K48" s="17"/>
    </row>
    <row r="49" spans="1:11" ht="15.75" thickBot="1">
      <c r="A49" s="15"/>
      <c r="B49" s="22" t="s">
        <v>18</v>
      </c>
      <c r="C49" s="31">
        <f t="shared" si="26"/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7"/>
    </row>
    <row r="50" spans="1:11" ht="63.75" thickBot="1">
      <c r="A50" s="15"/>
      <c r="B50" s="11" t="s">
        <v>22</v>
      </c>
      <c r="C50" s="33">
        <f t="shared" si="26"/>
        <v>140180</v>
      </c>
      <c r="D50" s="33">
        <f>D51</f>
        <v>17216.9</v>
      </c>
      <c r="E50" s="33">
        <f aca="true" t="shared" si="29" ref="E50:J50">E51</f>
        <v>18077.7</v>
      </c>
      <c r="F50" s="33">
        <f t="shared" si="29"/>
        <v>18981.6</v>
      </c>
      <c r="G50" s="33">
        <f t="shared" si="29"/>
        <v>19930.7</v>
      </c>
      <c r="H50" s="33">
        <f t="shared" si="29"/>
        <v>20927.2</v>
      </c>
      <c r="I50" s="33">
        <f t="shared" si="29"/>
        <v>21973.6</v>
      </c>
      <c r="J50" s="33">
        <f t="shared" si="29"/>
        <v>23072.3</v>
      </c>
      <c r="K50" s="17" t="s">
        <v>23</v>
      </c>
    </row>
    <row r="51" spans="1:11" ht="16.5" thickBot="1">
      <c r="A51" s="15"/>
      <c r="B51" s="13" t="s">
        <v>6</v>
      </c>
      <c r="C51" s="31">
        <f t="shared" si="26"/>
        <v>140180</v>
      </c>
      <c r="D51" s="31">
        <v>17216.9</v>
      </c>
      <c r="E51" s="31">
        <v>18077.7</v>
      </c>
      <c r="F51" s="31">
        <v>18981.6</v>
      </c>
      <c r="G51" s="31">
        <v>19930.7</v>
      </c>
      <c r="H51" s="31">
        <v>20927.2</v>
      </c>
      <c r="I51" s="31">
        <v>21973.6</v>
      </c>
      <c r="J51" s="31">
        <v>23072.3</v>
      </c>
      <c r="K51" s="17"/>
    </row>
    <row r="52" spans="1:11" ht="79.5" thickBot="1">
      <c r="A52" s="15"/>
      <c r="B52" s="11" t="s">
        <v>24</v>
      </c>
      <c r="C52" s="33">
        <f t="shared" si="26"/>
        <v>2877</v>
      </c>
      <c r="D52" s="33">
        <f>D53</f>
        <v>352</v>
      </c>
      <c r="E52" s="33">
        <f aca="true" t="shared" si="30" ref="E52:J52">E53</f>
        <v>370</v>
      </c>
      <c r="F52" s="33">
        <f t="shared" si="30"/>
        <v>389</v>
      </c>
      <c r="G52" s="33">
        <f t="shared" si="30"/>
        <v>409</v>
      </c>
      <c r="H52" s="33">
        <f t="shared" si="30"/>
        <v>430</v>
      </c>
      <c r="I52" s="33">
        <f t="shared" si="30"/>
        <v>452</v>
      </c>
      <c r="J52" s="33">
        <f t="shared" si="30"/>
        <v>475</v>
      </c>
      <c r="K52" s="17" t="s">
        <v>25</v>
      </c>
    </row>
    <row r="53" spans="1:11" ht="16.5" thickBot="1">
      <c r="A53" s="15"/>
      <c r="B53" s="13" t="s">
        <v>6</v>
      </c>
      <c r="C53" s="31">
        <f t="shared" si="26"/>
        <v>2877</v>
      </c>
      <c r="D53" s="31">
        <v>352</v>
      </c>
      <c r="E53" s="31">
        <v>370</v>
      </c>
      <c r="F53" s="31">
        <v>389</v>
      </c>
      <c r="G53" s="31">
        <v>409</v>
      </c>
      <c r="H53" s="31">
        <v>430</v>
      </c>
      <c r="I53" s="31">
        <v>452</v>
      </c>
      <c r="J53" s="31">
        <v>475</v>
      </c>
      <c r="K53" s="17"/>
    </row>
    <row r="54" spans="1:11" ht="16.5" thickBot="1">
      <c r="A54" s="15"/>
      <c r="B54" s="79" t="s">
        <v>26</v>
      </c>
      <c r="C54" s="80"/>
      <c r="D54" s="80"/>
      <c r="E54" s="80"/>
      <c r="F54" s="80"/>
      <c r="G54" s="80"/>
      <c r="H54" s="80"/>
      <c r="I54" s="80"/>
      <c r="J54" s="80"/>
      <c r="K54" s="90"/>
    </row>
    <row r="55" spans="1:11" ht="32.25" thickBot="1">
      <c r="A55" s="15"/>
      <c r="B55" s="13" t="s">
        <v>10</v>
      </c>
      <c r="C55" s="33">
        <f aca="true" t="shared" si="31" ref="C55:C60">D55+E55+F55+G55+H55+I55+J55</f>
        <v>447290.7</v>
      </c>
      <c r="D55" s="33">
        <f>D62+D65+D68</f>
        <v>49574.8</v>
      </c>
      <c r="E55" s="33">
        <f aca="true" t="shared" si="32" ref="E55:J55">E62+E65+E68</f>
        <v>53869</v>
      </c>
      <c r="F55" s="33">
        <f t="shared" si="32"/>
        <v>58601.8</v>
      </c>
      <c r="G55" s="33">
        <f t="shared" si="32"/>
        <v>64449.99999999999</v>
      </c>
      <c r="H55" s="33">
        <f t="shared" si="32"/>
        <v>70037.9</v>
      </c>
      <c r="I55" s="33">
        <f t="shared" si="32"/>
        <v>73540</v>
      </c>
      <c r="J55" s="33">
        <f t="shared" si="32"/>
        <v>77217.2</v>
      </c>
      <c r="K55" s="17"/>
    </row>
    <row r="56" spans="1:11" ht="16.5" thickBot="1">
      <c r="A56" s="15"/>
      <c r="B56" s="13" t="s">
        <v>6</v>
      </c>
      <c r="C56" s="33">
        <f t="shared" si="31"/>
        <v>84751.40000000001</v>
      </c>
      <c r="D56" s="31">
        <f>D63+D66+D69</f>
        <v>10409.1</v>
      </c>
      <c r="E56" s="31">
        <f aca="true" t="shared" si="33" ref="E56:J56">E63+E66+E69</f>
        <v>10929.6</v>
      </c>
      <c r="F56" s="31">
        <f t="shared" si="33"/>
        <v>11476.1</v>
      </c>
      <c r="G56" s="31">
        <f t="shared" si="33"/>
        <v>12049.9</v>
      </c>
      <c r="H56" s="31">
        <f t="shared" si="33"/>
        <v>12652.4</v>
      </c>
      <c r="I56" s="31">
        <f t="shared" si="33"/>
        <v>13285</v>
      </c>
      <c r="J56" s="31">
        <f t="shared" si="33"/>
        <v>13949.3</v>
      </c>
      <c r="K56" s="17"/>
    </row>
    <row r="57" spans="1:11" ht="16.5" thickBot="1">
      <c r="A57" s="29"/>
      <c r="B57" s="13" t="s">
        <v>7</v>
      </c>
      <c r="C57" s="33">
        <f t="shared" si="31"/>
        <v>362539.30000000005</v>
      </c>
      <c r="D57" s="31">
        <f>D64+D70+D67</f>
        <v>39165.700000000004</v>
      </c>
      <c r="E57" s="31">
        <f aca="true" t="shared" si="34" ref="E57:J57">E64+E70+E67</f>
        <v>42939.4</v>
      </c>
      <c r="F57" s="31">
        <f t="shared" si="34"/>
        <v>47125.7</v>
      </c>
      <c r="G57" s="31">
        <f t="shared" si="34"/>
        <v>52400.1</v>
      </c>
      <c r="H57" s="31">
        <f t="shared" si="34"/>
        <v>57385.5</v>
      </c>
      <c r="I57" s="31">
        <f t="shared" si="34"/>
        <v>60255</v>
      </c>
      <c r="J57" s="31">
        <f t="shared" si="34"/>
        <v>63267.899999999994</v>
      </c>
      <c r="K57" s="17"/>
    </row>
    <row r="58" spans="1:11" ht="16.5" thickBot="1">
      <c r="A58" s="15"/>
      <c r="B58" s="13" t="s">
        <v>8</v>
      </c>
      <c r="C58" s="33">
        <f t="shared" si="31"/>
        <v>144378.2</v>
      </c>
      <c r="D58" s="31">
        <f>D62</f>
        <v>17839.600000000002</v>
      </c>
      <c r="E58" s="31">
        <f aca="true" t="shared" si="35" ref="E58:J58">E62</f>
        <v>18689.9</v>
      </c>
      <c r="F58" s="31">
        <f t="shared" si="35"/>
        <v>19517.9</v>
      </c>
      <c r="G58" s="31">
        <f t="shared" si="35"/>
        <v>20493.8</v>
      </c>
      <c r="H58" s="31">
        <f t="shared" si="35"/>
        <v>21518.5</v>
      </c>
      <c r="I58" s="31">
        <f t="shared" si="35"/>
        <v>22594.4</v>
      </c>
      <c r="J58" s="31">
        <f t="shared" si="35"/>
        <v>23724.1</v>
      </c>
      <c r="K58" s="17"/>
    </row>
    <row r="59" spans="1:11" ht="16.5" thickBot="1">
      <c r="A59" s="15"/>
      <c r="B59" s="13" t="s">
        <v>6</v>
      </c>
      <c r="C59" s="33">
        <f t="shared" si="31"/>
        <v>0</v>
      </c>
      <c r="D59" s="31">
        <f>D63</f>
        <v>0</v>
      </c>
      <c r="E59" s="31">
        <f aca="true" t="shared" si="36" ref="E59:J59">E63</f>
        <v>0</v>
      </c>
      <c r="F59" s="31">
        <f t="shared" si="36"/>
        <v>0</v>
      </c>
      <c r="G59" s="31">
        <f t="shared" si="36"/>
        <v>0</v>
      </c>
      <c r="H59" s="31">
        <f t="shared" si="36"/>
        <v>0</v>
      </c>
      <c r="I59" s="31">
        <f t="shared" si="36"/>
        <v>0</v>
      </c>
      <c r="J59" s="31">
        <f t="shared" si="36"/>
        <v>0</v>
      </c>
      <c r="K59" s="17"/>
    </row>
    <row r="60" spans="1:11" ht="16.5" thickBot="1">
      <c r="A60" s="15"/>
      <c r="B60" s="13" t="s">
        <v>7</v>
      </c>
      <c r="C60" s="33">
        <f t="shared" si="31"/>
        <v>144378.2</v>
      </c>
      <c r="D60" s="31">
        <f>D64</f>
        <v>17839.600000000002</v>
      </c>
      <c r="E60" s="31">
        <f aca="true" t="shared" si="37" ref="E60:J60">E64</f>
        <v>18689.9</v>
      </c>
      <c r="F60" s="31">
        <f t="shared" si="37"/>
        <v>19517.9</v>
      </c>
      <c r="G60" s="31">
        <f t="shared" si="37"/>
        <v>20493.8</v>
      </c>
      <c r="H60" s="31">
        <f t="shared" si="37"/>
        <v>21518.5</v>
      </c>
      <c r="I60" s="31">
        <f t="shared" si="37"/>
        <v>22594.4</v>
      </c>
      <c r="J60" s="31">
        <f t="shared" si="37"/>
        <v>23724.1</v>
      </c>
      <c r="K60" s="17"/>
    </row>
    <row r="61" spans="1:11" ht="16.5" thickBot="1">
      <c r="A61" s="18"/>
      <c r="B61" s="79" t="s">
        <v>11</v>
      </c>
      <c r="C61" s="80"/>
      <c r="D61" s="80"/>
      <c r="E61" s="80"/>
      <c r="F61" s="80"/>
      <c r="G61" s="80"/>
      <c r="H61" s="80"/>
      <c r="I61" s="80"/>
      <c r="J61" s="80"/>
      <c r="K61" s="81"/>
    </row>
    <row r="62" spans="1:11" ht="32.25" thickBot="1">
      <c r="A62" s="15"/>
      <c r="B62" s="11" t="s">
        <v>19</v>
      </c>
      <c r="C62" s="33">
        <f aca="true" t="shared" si="38" ref="C62:C70">D62+E62+F62+G62+H62+I62+J62</f>
        <v>144378.2</v>
      </c>
      <c r="D62" s="33">
        <f aca="true" t="shared" si="39" ref="D62:J62">D63+D64</f>
        <v>17839.600000000002</v>
      </c>
      <c r="E62" s="33">
        <f t="shared" si="39"/>
        <v>18689.9</v>
      </c>
      <c r="F62" s="33">
        <f t="shared" si="39"/>
        <v>19517.9</v>
      </c>
      <c r="G62" s="33">
        <f t="shared" si="39"/>
        <v>20493.8</v>
      </c>
      <c r="H62" s="33">
        <f t="shared" si="39"/>
        <v>21518.5</v>
      </c>
      <c r="I62" s="33">
        <f t="shared" si="39"/>
        <v>22594.4</v>
      </c>
      <c r="J62" s="33">
        <f t="shared" si="39"/>
        <v>23724.1</v>
      </c>
      <c r="K62" s="17"/>
    </row>
    <row r="63" spans="1:11" ht="16.5" thickBot="1">
      <c r="A63" s="15"/>
      <c r="B63" s="11" t="s">
        <v>6</v>
      </c>
      <c r="C63" s="31">
        <f t="shared" si="38"/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17"/>
    </row>
    <row r="64" spans="1:11" ht="16.5" thickBot="1">
      <c r="A64" s="15"/>
      <c r="B64" s="11" t="s">
        <v>7</v>
      </c>
      <c r="C64" s="31">
        <f t="shared" si="38"/>
        <v>144378.2</v>
      </c>
      <c r="D64" s="31">
        <f>36500.3-D65</f>
        <v>17839.600000000002</v>
      </c>
      <c r="E64" s="31">
        <f>40149.8-E65</f>
        <v>18689.9</v>
      </c>
      <c r="F64" s="31">
        <f>44196-F65</f>
        <v>19517.9</v>
      </c>
      <c r="G64" s="31">
        <v>20493.8</v>
      </c>
      <c r="H64" s="31">
        <v>21518.5</v>
      </c>
      <c r="I64" s="31">
        <v>22594.4</v>
      </c>
      <c r="J64" s="31">
        <v>23724.1</v>
      </c>
      <c r="K64" s="17"/>
    </row>
    <row r="65" spans="1:11" ht="79.5" thickBot="1">
      <c r="A65" s="15"/>
      <c r="B65" s="11" t="s">
        <v>27</v>
      </c>
      <c r="C65" s="38">
        <f t="shared" si="38"/>
        <v>196517.59999999998</v>
      </c>
      <c r="D65" s="38">
        <f>D66+D67</f>
        <v>18660.7</v>
      </c>
      <c r="E65" s="38">
        <f aca="true" t="shared" si="40" ref="E65:J65">E66+E67</f>
        <v>21459.9</v>
      </c>
      <c r="F65" s="38">
        <f t="shared" si="40"/>
        <v>24678.1</v>
      </c>
      <c r="G65" s="38">
        <f t="shared" si="40"/>
        <v>28830.1</v>
      </c>
      <c r="H65" s="38">
        <f t="shared" si="40"/>
        <v>32637</v>
      </c>
      <c r="I65" s="38">
        <f t="shared" si="40"/>
        <v>34269.1</v>
      </c>
      <c r="J65" s="38">
        <f t="shared" si="40"/>
        <v>35982.7</v>
      </c>
      <c r="K65" s="17" t="s">
        <v>28</v>
      </c>
    </row>
    <row r="66" spans="1:11" ht="16.5" thickBot="1">
      <c r="A66" s="15"/>
      <c r="B66" s="11" t="s">
        <v>6</v>
      </c>
      <c r="C66" s="16">
        <f t="shared" si="38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/>
    </row>
    <row r="67" spans="1:11" ht="16.5" thickBot="1">
      <c r="A67" s="15"/>
      <c r="B67" s="11" t="s">
        <v>7</v>
      </c>
      <c r="C67" s="16">
        <f t="shared" si="38"/>
        <v>196517.59999999998</v>
      </c>
      <c r="D67" s="16">
        <v>18660.7</v>
      </c>
      <c r="E67" s="16">
        <v>21459.9</v>
      </c>
      <c r="F67" s="16">
        <v>24678.1</v>
      </c>
      <c r="G67" s="16">
        <v>28830.1</v>
      </c>
      <c r="H67" s="16">
        <v>32637</v>
      </c>
      <c r="I67" s="16">
        <v>34269.1</v>
      </c>
      <c r="J67" s="16">
        <v>35982.7</v>
      </c>
      <c r="K67" s="17"/>
    </row>
    <row r="68" spans="1:11" ht="63.75" thickBot="1">
      <c r="A68" s="15"/>
      <c r="B68" s="11" t="s">
        <v>29</v>
      </c>
      <c r="C68" s="33">
        <f t="shared" si="38"/>
        <v>106394.9</v>
      </c>
      <c r="D68" s="33">
        <f aca="true" t="shared" si="41" ref="D68:J68">D69+D70</f>
        <v>13074.5</v>
      </c>
      <c r="E68" s="33">
        <f t="shared" si="41"/>
        <v>13719.2</v>
      </c>
      <c r="F68" s="33">
        <f t="shared" si="41"/>
        <v>14405.8</v>
      </c>
      <c r="G68" s="33">
        <f t="shared" si="41"/>
        <v>15126.099999999999</v>
      </c>
      <c r="H68" s="33">
        <f t="shared" si="41"/>
        <v>15882.4</v>
      </c>
      <c r="I68" s="33">
        <f t="shared" si="41"/>
        <v>16676.5</v>
      </c>
      <c r="J68" s="33">
        <f t="shared" si="41"/>
        <v>17510.399999999998</v>
      </c>
      <c r="K68" s="17" t="s">
        <v>30</v>
      </c>
    </row>
    <row r="69" spans="1:11" ht="16.5" thickBot="1">
      <c r="A69" s="15"/>
      <c r="B69" s="13" t="s">
        <v>6</v>
      </c>
      <c r="C69" s="31">
        <f t="shared" si="38"/>
        <v>84751.40000000001</v>
      </c>
      <c r="D69" s="31">
        <v>10409.1</v>
      </c>
      <c r="E69" s="31">
        <v>10929.6</v>
      </c>
      <c r="F69" s="31">
        <v>11476.1</v>
      </c>
      <c r="G69" s="31">
        <v>12049.9</v>
      </c>
      <c r="H69" s="31">
        <v>12652.4</v>
      </c>
      <c r="I69" s="31">
        <v>13285</v>
      </c>
      <c r="J69" s="31">
        <v>13949.3</v>
      </c>
      <c r="K69" s="17"/>
    </row>
    <row r="70" spans="1:11" ht="15.75" thickBot="1">
      <c r="A70" s="15"/>
      <c r="B70" s="23" t="s">
        <v>18</v>
      </c>
      <c r="C70" s="31">
        <f t="shared" si="38"/>
        <v>21643.5</v>
      </c>
      <c r="D70" s="31">
        <v>2665.4</v>
      </c>
      <c r="E70" s="31">
        <v>2789.6</v>
      </c>
      <c r="F70" s="31">
        <v>2929.7</v>
      </c>
      <c r="G70" s="31">
        <v>3076.2</v>
      </c>
      <c r="H70" s="31">
        <v>3230</v>
      </c>
      <c r="I70" s="31">
        <v>3391.5</v>
      </c>
      <c r="J70" s="31">
        <v>3561.1</v>
      </c>
      <c r="K70" s="17"/>
    </row>
    <row r="71" spans="1:11" ht="16.5" thickBot="1">
      <c r="A71" s="24"/>
      <c r="B71" s="91" t="s">
        <v>31</v>
      </c>
      <c r="C71" s="92"/>
      <c r="D71" s="92"/>
      <c r="E71" s="92"/>
      <c r="F71" s="92"/>
      <c r="G71" s="92"/>
      <c r="H71" s="92"/>
      <c r="I71" s="92"/>
      <c r="J71" s="92"/>
      <c r="K71" s="93"/>
    </row>
    <row r="72" spans="1:11" ht="32.25" thickBot="1">
      <c r="A72" s="24"/>
      <c r="B72" s="25" t="s">
        <v>10</v>
      </c>
      <c r="C72" s="40">
        <f>D72+E72+F72+G72+H72+I72+J72</f>
        <v>513.1999999999999</v>
      </c>
      <c r="D72" s="40">
        <f>D73+D74</f>
        <v>63</v>
      </c>
      <c r="E72" s="40">
        <f aca="true" t="shared" si="42" ref="E72:J72">E73+E74</f>
        <v>66.2</v>
      </c>
      <c r="F72" s="40">
        <f t="shared" si="42"/>
        <v>69.6</v>
      </c>
      <c r="G72" s="40">
        <f t="shared" si="42"/>
        <v>73</v>
      </c>
      <c r="H72" s="40">
        <f t="shared" si="42"/>
        <v>76.6</v>
      </c>
      <c r="I72" s="40">
        <f t="shared" si="42"/>
        <v>80.4</v>
      </c>
      <c r="J72" s="40">
        <f t="shared" si="42"/>
        <v>84.4</v>
      </c>
      <c r="K72" s="17"/>
    </row>
    <row r="73" spans="1:11" ht="16.5" thickBot="1">
      <c r="A73" s="24"/>
      <c r="B73" s="25" t="s">
        <v>6</v>
      </c>
      <c r="C73" s="40">
        <f>D73+E73+F73+G73+H73+I73+J73</f>
        <v>256.59999999999997</v>
      </c>
      <c r="D73" s="40">
        <f>D79+D81+D84+D86</f>
        <v>31.5</v>
      </c>
      <c r="E73" s="40">
        <f aca="true" t="shared" si="43" ref="E73:J73">E79+E81+E84+E86</f>
        <v>33.1</v>
      </c>
      <c r="F73" s="40">
        <f t="shared" si="43"/>
        <v>34.8</v>
      </c>
      <c r="G73" s="40">
        <f t="shared" si="43"/>
        <v>36.5</v>
      </c>
      <c r="H73" s="40">
        <f t="shared" si="43"/>
        <v>38.3</v>
      </c>
      <c r="I73" s="40">
        <f t="shared" si="43"/>
        <v>40.2</v>
      </c>
      <c r="J73" s="40">
        <f t="shared" si="43"/>
        <v>42.2</v>
      </c>
      <c r="K73" s="17"/>
    </row>
    <row r="74" spans="1:11" ht="16.5" thickBot="1">
      <c r="A74" s="24"/>
      <c r="B74" s="25" t="s">
        <v>7</v>
      </c>
      <c r="C74" s="40">
        <f>D74+E74+F74+G74+H74+I74+J74</f>
        <v>256.59999999999997</v>
      </c>
      <c r="D74" s="40">
        <f>D82</f>
        <v>31.5</v>
      </c>
      <c r="E74" s="40">
        <f aca="true" t="shared" si="44" ref="E74:J74">E82</f>
        <v>33.1</v>
      </c>
      <c r="F74" s="40">
        <f t="shared" si="44"/>
        <v>34.8</v>
      </c>
      <c r="G74" s="40">
        <f t="shared" si="44"/>
        <v>36.5</v>
      </c>
      <c r="H74" s="40">
        <f t="shared" si="44"/>
        <v>38.3</v>
      </c>
      <c r="I74" s="40">
        <f t="shared" si="44"/>
        <v>40.2</v>
      </c>
      <c r="J74" s="40">
        <f t="shared" si="44"/>
        <v>42.2</v>
      </c>
      <c r="K74" s="17"/>
    </row>
    <row r="75" spans="1:11" ht="16.5" thickBot="1">
      <c r="A75" s="24"/>
      <c r="B75" s="25" t="s">
        <v>8</v>
      </c>
      <c r="C75" s="40">
        <f>D75+E75+F75+G75+H75+I75+J75</f>
        <v>0</v>
      </c>
      <c r="D75" s="40">
        <f>D78</f>
        <v>0</v>
      </c>
      <c r="E75" s="40">
        <f aca="true" t="shared" si="45" ref="E75:J75">E78</f>
        <v>0</v>
      </c>
      <c r="F75" s="40">
        <f t="shared" si="45"/>
        <v>0</v>
      </c>
      <c r="G75" s="40">
        <f t="shared" si="45"/>
        <v>0</v>
      </c>
      <c r="H75" s="40">
        <f t="shared" si="45"/>
        <v>0</v>
      </c>
      <c r="I75" s="40">
        <f t="shared" si="45"/>
        <v>0</v>
      </c>
      <c r="J75" s="40">
        <f t="shared" si="45"/>
        <v>0</v>
      </c>
      <c r="K75" s="17"/>
    </row>
    <row r="76" spans="1:11" ht="16.5" thickBot="1">
      <c r="A76" s="24"/>
      <c r="B76" s="25" t="s">
        <v>6</v>
      </c>
      <c r="C76" s="40">
        <f>D76+E76+F76+G76+H76+I76+J76</f>
        <v>0</v>
      </c>
      <c r="D76" s="40">
        <f>D79</f>
        <v>0</v>
      </c>
      <c r="E76" s="40">
        <f aca="true" t="shared" si="46" ref="E76:J76">E79</f>
        <v>0</v>
      </c>
      <c r="F76" s="40">
        <f t="shared" si="46"/>
        <v>0</v>
      </c>
      <c r="G76" s="40">
        <f t="shared" si="46"/>
        <v>0</v>
      </c>
      <c r="H76" s="40">
        <f t="shared" si="46"/>
        <v>0</v>
      </c>
      <c r="I76" s="40">
        <f t="shared" si="46"/>
        <v>0</v>
      </c>
      <c r="J76" s="40">
        <f t="shared" si="46"/>
        <v>0</v>
      </c>
      <c r="K76" s="17"/>
    </row>
    <row r="77" spans="1:11" ht="16.5" thickBot="1">
      <c r="A77" s="26"/>
      <c r="B77" s="91" t="s">
        <v>11</v>
      </c>
      <c r="C77" s="92"/>
      <c r="D77" s="92"/>
      <c r="E77" s="92"/>
      <c r="F77" s="92"/>
      <c r="G77" s="92"/>
      <c r="H77" s="92"/>
      <c r="I77" s="92"/>
      <c r="J77" s="92"/>
      <c r="K77" s="94"/>
    </row>
    <row r="78" spans="1:11" ht="32.25" thickBot="1">
      <c r="A78" s="24"/>
      <c r="B78" s="25" t="s">
        <v>19</v>
      </c>
      <c r="C78" s="40">
        <f>D78+E78+F78+G78+H78+I78+J78</f>
        <v>0</v>
      </c>
      <c r="D78" s="40">
        <f>D79</f>
        <v>0</v>
      </c>
      <c r="E78" s="40">
        <f aca="true" t="shared" si="47" ref="E78:J78">E79</f>
        <v>0</v>
      </c>
      <c r="F78" s="40">
        <f t="shared" si="47"/>
        <v>0</v>
      </c>
      <c r="G78" s="40">
        <f t="shared" si="47"/>
        <v>0</v>
      </c>
      <c r="H78" s="40">
        <f t="shared" si="47"/>
        <v>0</v>
      </c>
      <c r="I78" s="40">
        <f t="shared" si="47"/>
        <v>0</v>
      </c>
      <c r="J78" s="40">
        <f t="shared" si="47"/>
        <v>0</v>
      </c>
      <c r="K78" s="17"/>
    </row>
    <row r="79" spans="1:11" ht="16.5" thickBot="1">
      <c r="A79" s="24"/>
      <c r="B79" s="25" t="s">
        <v>6</v>
      </c>
      <c r="C79" s="40">
        <f>D79+E79+F79+G79+H79+I79+J79</f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31">
        <v>0</v>
      </c>
      <c r="K79" s="17"/>
    </row>
    <row r="80" spans="1:11" ht="48" thickBot="1">
      <c r="A80" s="24"/>
      <c r="B80" s="25" t="s">
        <v>32</v>
      </c>
      <c r="C80" s="40">
        <f>D80+E80+F80+G80+H80+I80+J80</f>
        <v>513.1999999999999</v>
      </c>
      <c r="D80" s="40">
        <f>D81+D82</f>
        <v>63</v>
      </c>
      <c r="E80" s="40">
        <f aca="true" t="shared" si="48" ref="E80:J80">E81+E82</f>
        <v>66.2</v>
      </c>
      <c r="F80" s="40">
        <f t="shared" si="48"/>
        <v>69.6</v>
      </c>
      <c r="G80" s="40">
        <f t="shared" si="48"/>
        <v>73</v>
      </c>
      <c r="H80" s="40">
        <f t="shared" si="48"/>
        <v>76.6</v>
      </c>
      <c r="I80" s="40">
        <f t="shared" si="48"/>
        <v>80.4</v>
      </c>
      <c r="J80" s="40">
        <f t="shared" si="48"/>
        <v>84.4</v>
      </c>
      <c r="K80" s="17" t="s">
        <v>33</v>
      </c>
    </row>
    <row r="81" spans="1:11" ht="16.5" thickBot="1">
      <c r="A81" s="24"/>
      <c r="B81" s="25" t="s">
        <v>6</v>
      </c>
      <c r="C81" s="40">
        <f>D81+E81+F81+G81+H81+I81+J81</f>
        <v>256.59999999999997</v>
      </c>
      <c r="D81" s="40">
        <v>31.5</v>
      </c>
      <c r="E81" s="40">
        <v>33.1</v>
      </c>
      <c r="F81" s="40">
        <v>34.8</v>
      </c>
      <c r="G81" s="40">
        <v>36.5</v>
      </c>
      <c r="H81" s="40">
        <v>38.3</v>
      </c>
      <c r="I81" s="40">
        <v>40.2</v>
      </c>
      <c r="J81" s="31">
        <v>42.2</v>
      </c>
      <c r="K81" s="17"/>
    </row>
    <row r="82" spans="1:11" ht="16.5" thickBot="1">
      <c r="A82" s="24"/>
      <c r="B82" s="25" t="s">
        <v>7</v>
      </c>
      <c r="C82" s="40">
        <f>D82+E82+F82+G82+H82+I82+J82</f>
        <v>256.59999999999997</v>
      </c>
      <c r="D82" s="40">
        <v>31.5</v>
      </c>
      <c r="E82" s="40">
        <v>33.1</v>
      </c>
      <c r="F82" s="40">
        <v>34.8</v>
      </c>
      <c r="G82" s="40">
        <v>36.5</v>
      </c>
      <c r="H82" s="40">
        <v>38.3</v>
      </c>
      <c r="I82" s="40">
        <v>40.2</v>
      </c>
      <c r="J82" s="31">
        <v>42.2</v>
      </c>
      <c r="K82" s="17"/>
    </row>
    <row r="83" spans="1:11" ht="48" thickBot="1">
      <c r="A83" s="24"/>
      <c r="B83" s="25" t="s">
        <v>34</v>
      </c>
      <c r="C83" s="40">
        <f>D83+E83+F83+G83+I83+J83</f>
        <v>0</v>
      </c>
      <c r="D83" s="40">
        <f>D84</f>
        <v>0</v>
      </c>
      <c r="E83" s="40">
        <f aca="true" t="shared" si="49" ref="E83:J83">E84</f>
        <v>0</v>
      </c>
      <c r="F83" s="40">
        <f t="shared" si="49"/>
        <v>0</v>
      </c>
      <c r="G83" s="40">
        <f t="shared" si="49"/>
        <v>0</v>
      </c>
      <c r="H83" s="40">
        <f t="shared" si="49"/>
        <v>0</v>
      </c>
      <c r="I83" s="40">
        <f t="shared" si="49"/>
        <v>0</v>
      </c>
      <c r="J83" s="40">
        <f t="shared" si="49"/>
        <v>0</v>
      </c>
      <c r="K83" s="17" t="s">
        <v>35</v>
      </c>
    </row>
    <row r="84" spans="1:11" ht="16.5" thickBot="1">
      <c r="A84" s="24"/>
      <c r="B84" s="25" t="s">
        <v>6</v>
      </c>
      <c r="C84" s="40">
        <f>D84+E84+F84+G84+I84+J84</f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31">
        <v>0</v>
      </c>
      <c r="K84" s="17"/>
    </row>
    <row r="85" spans="1:11" ht="63.75" thickBot="1">
      <c r="A85" s="24"/>
      <c r="B85" s="25" t="s">
        <v>36</v>
      </c>
      <c r="C85" s="40">
        <f>D85+E85+F85+G85+I85+J85</f>
        <v>0</v>
      </c>
      <c r="D85" s="40">
        <f>D86</f>
        <v>0</v>
      </c>
      <c r="E85" s="40">
        <f aca="true" t="shared" si="50" ref="E85:J85">E86</f>
        <v>0</v>
      </c>
      <c r="F85" s="40">
        <f t="shared" si="50"/>
        <v>0</v>
      </c>
      <c r="G85" s="40">
        <f t="shared" si="50"/>
        <v>0</v>
      </c>
      <c r="H85" s="40">
        <f t="shared" si="50"/>
        <v>0</v>
      </c>
      <c r="I85" s="40">
        <f t="shared" si="50"/>
        <v>0</v>
      </c>
      <c r="J85" s="40">
        <f t="shared" si="50"/>
        <v>0</v>
      </c>
      <c r="K85" s="17" t="s">
        <v>37</v>
      </c>
    </row>
    <row r="86" spans="1:11" ht="16.5" thickBot="1">
      <c r="A86" s="24"/>
      <c r="B86" s="25" t="s">
        <v>6</v>
      </c>
      <c r="C86" s="40">
        <f>D86+E86+F86+G86+I86+J86</f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1">
        <v>0</v>
      </c>
      <c r="K86" s="17"/>
    </row>
    <row r="87" spans="1:11" ht="15.75">
      <c r="A87" s="82"/>
      <c r="B87" s="84" t="s">
        <v>38</v>
      </c>
      <c r="C87" s="85"/>
      <c r="D87" s="85"/>
      <c r="E87" s="85"/>
      <c r="F87" s="85"/>
      <c r="G87" s="85"/>
      <c r="H87" s="85"/>
      <c r="I87" s="85"/>
      <c r="J87" s="85"/>
      <c r="K87" s="86"/>
    </row>
    <row r="88" spans="1:11" ht="16.5" thickBot="1">
      <c r="A88" s="83"/>
      <c r="B88" s="87" t="s">
        <v>39</v>
      </c>
      <c r="C88" s="88"/>
      <c r="D88" s="88"/>
      <c r="E88" s="88"/>
      <c r="F88" s="88"/>
      <c r="G88" s="88"/>
      <c r="H88" s="88"/>
      <c r="I88" s="88"/>
      <c r="J88" s="88"/>
      <c r="K88" s="89"/>
    </row>
    <row r="89" spans="1:11" ht="32.25" thickBot="1">
      <c r="A89" s="15"/>
      <c r="B89" s="11" t="s">
        <v>10</v>
      </c>
      <c r="C89" s="33">
        <f aca="true" t="shared" si="51" ref="C89:C94">D89+E89+F89+G89+H89+I89+J89</f>
        <v>13530</v>
      </c>
      <c r="D89" s="33">
        <f>D96+D99+D102+D104+D107</f>
        <v>6600</v>
      </c>
      <c r="E89" s="33">
        <f aca="true" t="shared" si="52" ref="E89:J89">E96+E99+E102+E104+E107</f>
        <v>6930</v>
      </c>
      <c r="F89" s="33">
        <f t="shared" si="52"/>
        <v>0</v>
      </c>
      <c r="G89" s="33">
        <f t="shared" si="52"/>
        <v>0</v>
      </c>
      <c r="H89" s="33">
        <f t="shared" si="52"/>
        <v>0</v>
      </c>
      <c r="I89" s="33">
        <f t="shared" si="52"/>
        <v>0</v>
      </c>
      <c r="J89" s="33">
        <f t="shared" si="52"/>
        <v>0</v>
      </c>
      <c r="K89" s="17"/>
    </row>
    <row r="90" spans="1:11" ht="16.5" thickBot="1">
      <c r="A90" s="15"/>
      <c r="B90" s="13" t="s">
        <v>6</v>
      </c>
      <c r="C90" s="31">
        <f t="shared" si="51"/>
        <v>6765</v>
      </c>
      <c r="D90" s="31">
        <f>D97+D100+D103+D105+D108</f>
        <v>3300</v>
      </c>
      <c r="E90" s="31">
        <f aca="true" t="shared" si="53" ref="E90:J90">E97+E100+E103+E105+E108</f>
        <v>3465</v>
      </c>
      <c r="F90" s="31">
        <f t="shared" si="53"/>
        <v>0</v>
      </c>
      <c r="G90" s="31">
        <f t="shared" si="53"/>
        <v>0</v>
      </c>
      <c r="H90" s="31">
        <f t="shared" si="53"/>
        <v>0</v>
      </c>
      <c r="I90" s="31">
        <f t="shared" si="53"/>
        <v>0</v>
      </c>
      <c r="J90" s="31">
        <f t="shared" si="53"/>
        <v>0</v>
      </c>
      <c r="K90" s="17"/>
    </row>
    <row r="91" spans="1:11" ht="16.5" thickBot="1">
      <c r="A91" s="15"/>
      <c r="B91" s="13" t="s">
        <v>7</v>
      </c>
      <c r="C91" s="31">
        <f t="shared" si="51"/>
        <v>6765</v>
      </c>
      <c r="D91" s="31">
        <f>D98+D101+D106+D109</f>
        <v>3300</v>
      </c>
      <c r="E91" s="31">
        <f aca="true" t="shared" si="54" ref="E91:J91">E98+E101+E106+E109</f>
        <v>3465</v>
      </c>
      <c r="F91" s="31">
        <f t="shared" si="54"/>
        <v>0</v>
      </c>
      <c r="G91" s="31">
        <f t="shared" si="54"/>
        <v>0</v>
      </c>
      <c r="H91" s="31">
        <f t="shared" si="54"/>
        <v>0</v>
      </c>
      <c r="I91" s="31">
        <f t="shared" si="54"/>
        <v>0</v>
      </c>
      <c r="J91" s="31">
        <f t="shared" si="54"/>
        <v>0</v>
      </c>
      <c r="K91" s="17"/>
    </row>
    <row r="92" spans="1:11" ht="16.5" thickBot="1">
      <c r="A92" s="15"/>
      <c r="B92" s="13" t="s">
        <v>8</v>
      </c>
      <c r="C92" s="31">
        <f t="shared" si="51"/>
        <v>0</v>
      </c>
      <c r="D92" s="31">
        <f>D96</f>
        <v>0</v>
      </c>
      <c r="E92" s="31">
        <f aca="true" t="shared" si="55" ref="E92:J92">E96</f>
        <v>0</v>
      </c>
      <c r="F92" s="31">
        <f t="shared" si="55"/>
        <v>0</v>
      </c>
      <c r="G92" s="31">
        <f t="shared" si="55"/>
        <v>0</v>
      </c>
      <c r="H92" s="31">
        <f t="shared" si="55"/>
        <v>0</v>
      </c>
      <c r="I92" s="31">
        <f t="shared" si="55"/>
        <v>0</v>
      </c>
      <c r="J92" s="31">
        <f t="shared" si="55"/>
        <v>0</v>
      </c>
      <c r="K92" s="17"/>
    </row>
    <row r="93" spans="1:11" ht="16.5" thickBot="1">
      <c r="A93" s="15"/>
      <c r="B93" s="13" t="s">
        <v>6</v>
      </c>
      <c r="C93" s="31">
        <f t="shared" si="51"/>
        <v>0</v>
      </c>
      <c r="D93" s="31">
        <f>D97</f>
        <v>0</v>
      </c>
      <c r="E93" s="31">
        <f aca="true" t="shared" si="56" ref="E93:J93">E97</f>
        <v>0</v>
      </c>
      <c r="F93" s="31">
        <f t="shared" si="56"/>
        <v>0</v>
      </c>
      <c r="G93" s="31">
        <f t="shared" si="56"/>
        <v>0</v>
      </c>
      <c r="H93" s="31">
        <f t="shared" si="56"/>
        <v>0</v>
      </c>
      <c r="I93" s="31">
        <f t="shared" si="56"/>
        <v>0</v>
      </c>
      <c r="J93" s="31">
        <f t="shared" si="56"/>
        <v>0</v>
      </c>
      <c r="K93" s="17"/>
    </row>
    <row r="94" spans="1:11" ht="16.5" thickBot="1">
      <c r="A94" s="15"/>
      <c r="B94" s="13" t="s">
        <v>7</v>
      </c>
      <c r="C94" s="31">
        <f t="shared" si="51"/>
        <v>0</v>
      </c>
      <c r="D94" s="31">
        <f>D98</f>
        <v>0</v>
      </c>
      <c r="E94" s="31">
        <f aca="true" t="shared" si="57" ref="E94:J94">E98</f>
        <v>0</v>
      </c>
      <c r="F94" s="31">
        <f t="shared" si="57"/>
        <v>0</v>
      </c>
      <c r="G94" s="31">
        <f t="shared" si="57"/>
        <v>0</v>
      </c>
      <c r="H94" s="31">
        <f t="shared" si="57"/>
        <v>0</v>
      </c>
      <c r="I94" s="31">
        <f t="shared" si="57"/>
        <v>0</v>
      </c>
      <c r="J94" s="31">
        <f t="shared" si="57"/>
        <v>0</v>
      </c>
      <c r="K94" s="17"/>
    </row>
    <row r="95" spans="1:11" ht="16.5" thickBot="1">
      <c r="A95" s="18"/>
      <c r="B95" s="79" t="s">
        <v>11</v>
      </c>
      <c r="C95" s="80"/>
      <c r="D95" s="80"/>
      <c r="E95" s="80"/>
      <c r="F95" s="80"/>
      <c r="G95" s="80"/>
      <c r="H95" s="80"/>
      <c r="I95" s="80"/>
      <c r="J95" s="80"/>
      <c r="K95" s="81"/>
    </row>
    <row r="96" spans="1:11" ht="32.25" thickBot="1">
      <c r="A96" s="15"/>
      <c r="B96" s="13" t="s">
        <v>12</v>
      </c>
      <c r="C96" s="33">
        <f aca="true" t="shared" si="58" ref="C96:C101">D96+E96+F96+G96+H96+I96+J96</f>
        <v>0</v>
      </c>
      <c r="D96" s="33">
        <f>D97+D98</f>
        <v>0</v>
      </c>
      <c r="E96" s="33">
        <f aca="true" t="shared" si="59" ref="E96:J96">E97+E98</f>
        <v>0</v>
      </c>
      <c r="F96" s="33">
        <f t="shared" si="59"/>
        <v>0</v>
      </c>
      <c r="G96" s="33">
        <f t="shared" si="59"/>
        <v>0</v>
      </c>
      <c r="H96" s="33">
        <f t="shared" si="59"/>
        <v>0</v>
      </c>
      <c r="I96" s="33">
        <f t="shared" si="59"/>
        <v>0</v>
      </c>
      <c r="J96" s="33">
        <f t="shared" si="59"/>
        <v>0</v>
      </c>
      <c r="K96" s="17"/>
    </row>
    <row r="97" spans="1:11" ht="16.5" thickBot="1">
      <c r="A97" s="15"/>
      <c r="B97" s="13" t="s">
        <v>6</v>
      </c>
      <c r="C97" s="31">
        <f t="shared" si="58"/>
        <v>0</v>
      </c>
      <c r="D97" s="31">
        <v>0</v>
      </c>
      <c r="E97" s="31">
        <v>0</v>
      </c>
      <c r="F97" s="31">
        <v>0</v>
      </c>
      <c r="G97" s="31">
        <f>G100+G103+G105+G108</f>
        <v>0</v>
      </c>
      <c r="H97" s="31">
        <v>0</v>
      </c>
      <c r="I97" s="31">
        <v>0</v>
      </c>
      <c r="J97" s="31">
        <v>0</v>
      </c>
      <c r="K97" s="17"/>
    </row>
    <row r="98" spans="1:11" ht="16.5" thickBot="1">
      <c r="A98" s="15"/>
      <c r="B98" s="13" t="s">
        <v>7</v>
      </c>
      <c r="C98" s="31">
        <f t="shared" si="58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17"/>
    </row>
    <row r="99" spans="1:11" ht="63.75" thickBot="1">
      <c r="A99" s="15"/>
      <c r="B99" s="11" t="s">
        <v>40</v>
      </c>
      <c r="C99" s="31">
        <f t="shared" si="58"/>
        <v>0</v>
      </c>
      <c r="D99" s="31">
        <f aca="true" t="shared" si="60" ref="D99:J99">D100+D101</f>
        <v>0</v>
      </c>
      <c r="E99" s="31">
        <f t="shared" si="60"/>
        <v>0</v>
      </c>
      <c r="F99" s="31">
        <f t="shared" si="60"/>
        <v>0</v>
      </c>
      <c r="G99" s="31">
        <f t="shared" si="60"/>
        <v>0</v>
      </c>
      <c r="H99" s="31">
        <f t="shared" si="60"/>
        <v>0</v>
      </c>
      <c r="I99" s="31">
        <f t="shared" si="60"/>
        <v>0</v>
      </c>
      <c r="J99" s="31">
        <f t="shared" si="60"/>
        <v>0</v>
      </c>
      <c r="K99" s="17" t="s">
        <v>41</v>
      </c>
    </row>
    <row r="100" spans="1:11" ht="16.5" thickBot="1">
      <c r="A100" s="15"/>
      <c r="B100" s="13" t="s">
        <v>6</v>
      </c>
      <c r="C100" s="31">
        <f t="shared" si="58"/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17"/>
    </row>
    <row r="101" spans="1:11" ht="16.5" thickBot="1">
      <c r="A101" s="15"/>
      <c r="B101" s="20" t="s">
        <v>7</v>
      </c>
      <c r="C101" s="31">
        <f t="shared" si="58"/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17"/>
    </row>
    <row r="102" spans="1:11" ht="79.5" thickBot="1">
      <c r="A102" s="15"/>
      <c r="B102" s="11" t="s">
        <v>42</v>
      </c>
      <c r="C102" s="33">
        <f>C103</f>
        <v>0</v>
      </c>
      <c r="D102" s="33">
        <f aca="true" t="shared" si="61" ref="D102:J102">D103</f>
        <v>0</v>
      </c>
      <c r="E102" s="33">
        <f t="shared" si="61"/>
        <v>0</v>
      </c>
      <c r="F102" s="33">
        <f t="shared" si="61"/>
        <v>0</v>
      </c>
      <c r="G102" s="33">
        <f t="shared" si="61"/>
        <v>0</v>
      </c>
      <c r="H102" s="33">
        <f t="shared" si="61"/>
        <v>0</v>
      </c>
      <c r="I102" s="33">
        <f t="shared" si="61"/>
        <v>0</v>
      </c>
      <c r="J102" s="33">
        <f t="shared" si="61"/>
        <v>0</v>
      </c>
      <c r="K102" s="17" t="s">
        <v>43</v>
      </c>
    </row>
    <row r="103" spans="1:11" ht="16.5" thickBot="1">
      <c r="A103" s="15"/>
      <c r="B103" s="11" t="s">
        <v>6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17"/>
    </row>
    <row r="104" spans="1:11" ht="79.5" thickBot="1">
      <c r="A104" s="15"/>
      <c r="B104" s="11" t="s">
        <v>44</v>
      </c>
      <c r="C104" s="33">
        <f aca="true" t="shared" si="62" ref="C104:C109">D104+E104+F104+G104+H104+I104+J104</f>
        <v>13530</v>
      </c>
      <c r="D104" s="33">
        <f aca="true" t="shared" si="63" ref="D104:J104">D105+D106</f>
        <v>6600</v>
      </c>
      <c r="E104" s="33">
        <f t="shared" si="63"/>
        <v>6930</v>
      </c>
      <c r="F104" s="33">
        <f t="shared" si="63"/>
        <v>0</v>
      </c>
      <c r="G104" s="33">
        <f t="shared" si="63"/>
        <v>0</v>
      </c>
      <c r="H104" s="33">
        <f t="shared" si="63"/>
        <v>0</v>
      </c>
      <c r="I104" s="33">
        <f t="shared" si="63"/>
        <v>0</v>
      </c>
      <c r="J104" s="33">
        <f t="shared" si="63"/>
        <v>0</v>
      </c>
      <c r="K104" s="17" t="s">
        <v>45</v>
      </c>
    </row>
    <row r="105" spans="1:11" ht="16.5" thickBot="1">
      <c r="A105" s="15"/>
      <c r="B105" s="13" t="s">
        <v>6</v>
      </c>
      <c r="C105" s="31">
        <f t="shared" si="62"/>
        <v>6765</v>
      </c>
      <c r="D105" s="31">
        <v>3300</v>
      </c>
      <c r="E105" s="31">
        <v>3465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17"/>
    </row>
    <row r="106" spans="1:11" ht="16.5" thickBot="1">
      <c r="A106" s="15"/>
      <c r="B106" s="13" t="s">
        <v>7</v>
      </c>
      <c r="C106" s="31">
        <f t="shared" si="62"/>
        <v>6765</v>
      </c>
      <c r="D106" s="31">
        <v>3300</v>
      </c>
      <c r="E106" s="31">
        <v>3465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17"/>
    </row>
    <row r="107" spans="1:11" ht="111" thickBot="1">
      <c r="A107" s="15"/>
      <c r="B107" s="11" t="s">
        <v>46</v>
      </c>
      <c r="C107" s="33">
        <f t="shared" si="62"/>
        <v>0</v>
      </c>
      <c r="D107" s="33">
        <f aca="true" t="shared" si="64" ref="D107:J107">D108+D109</f>
        <v>0</v>
      </c>
      <c r="E107" s="33">
        <f t="shared" si="64"/>
        <v>0</v>
      </c>
      <c r="F107" s="33">
        <f t="shared" si="64"/>
        <v>0</v>
      </c>
      <c r="G107" s="33">
        <f t="shared" si="64"/>
        <v>0</v>
      </c>
      <c r="H107" s="33">
        <f t="shared" si="64"/>
        <v>0</v>
      </c>
      <c r="I107" s="33">
        <f t="shared" si="64"/>
        <v>0</v>
      </c>
      <c r="J107" s="33">
        <f t="shared" si="64"/>
        <v>0</v>
      </c>
      <c r="K107" s="17" t="s">
        <v>47</v>
      </c>
    </row>
    <row r="108" spans="1:11" ht="16.5" thickBot="1">
      <c r="A108" s="15"/>
      <c r="B108" s="13" t="s">
        <v>6</v>
      </c>
      <c r="C108" s="31">
        <f t="shared" si="62"/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17"/>
    </row>
    <row r="109" spans="1:11" ht="16.5" thickBot="1">
      <c r="A109" s="15"/>
      <c r="B109" s="13" t="s">
        <v>7</v>
      </c>
      <c r="C109" s="31">
        <f t="shared" si="62"/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17"/>
    </row>
    <row r="110" spans="1:11" ht="15.75">
      <c r="A110" s="82"/>
      <c r="B110" s="84" t="s">
        <v>48</v>
      </c>
      <c r="C110" s="85"/>
      <c r="D110" s="85"/>
      <c r="E110" s="85"/>
      <c r="F110" s="85"/>
      <c r="G110" s="85"/>
      <c r="H110" s="85"/>
      <c r="I110" s="85"/>
      <c r="J110" s="85"/>
      <c r="K110" s="86"/>
    </row>
    <row r="111" spans="1:11" ht="16.5" thickBot="1">
      <c r="A111" s="83"/>
      <c r="B111" s="87" t="s">
        <v>49</v>
      </c>
      <c r="C111" s="88"/>
      <c r="D111" s="88"/>
      <c r="E111" s="88"/>
      <c r="F111" s="88"/>
      <c r="G111" s="88"/>
      <c r="H111" s="88"/>
      <c r="I111" s="88"/>
      <c r="J111" s="88"/>
      <c r="K111" s="89"/>
    </row>
    <row r="112" spans="1:11" ht="32.25" thickBot="1">
      <c r="A112" s="15"/>
      <c r="B112" s="11" t="s">
        <v>10</v>
      </c>
      <c r="C112" s="33">
        <f>D112+E112+F112+G112+H112+I112+J112</f>
        <v>207908.4</v>
      </c>
      <c r="D112" s="33">
        <f aca="true" t="shared" si="65" ref="D112:J112">D126</f>
        <v>25710.600000000002</v>
      </c>
      <c r="E112" s="33">
        <f t="shared" si="65"/>
        <v>26888.2</v>
      </c>
      <c r="F112" s="33">
        <f t="shared" si="65"/>
        <v>28107.100000000002</v>
      </c>
      <c r="G112" s="33">
        <f t="shared" si="65"/>
        <v>29512.5</v>
      </c>
      <c r="H112" s="33">
        <f t="shared" si="65"/>
        <v>30988.1</v>
      </c>
      <c r="I112" s="33">
        <f t="shared" si="65"/>
        <v>32537.5</v>
      </c>
      <c r="J112" s="33">
        <f t="shared" si="65"/>
        <v>34164.4</v>
      </c>
      <c r="K112" s="17"/>
    </row>
    <row r="113" spans="1:11" ht="16.5" thickBot="1">
      <c r="A113" s="15"/>
      <c r="B113" s="13" t="s">
        <v>5</v>
      </c>
      <c r="C113" s="33">
        <f aca="true" t="shared" si="66" ref="C113:C119">D113+E113+F113+G113+H113+I113+J113</f>
        <v>0</v>
      </c>
      <c r="D113" s="34">
        <f aca="true" t="shared" si="67" ref="D113:J113">D122</f>
        <v>0</v>
      </c>
      <c r="E113" s="34">
        <f t="shared" si="67"/>
        <v>0</v>
      </c>
      <c r="F113" s="34">
        <f t="shared" si="67"/>
        <v>0</v>
      </c>
      <c r="G113" s="34">
        <f t="shared" si="67"/>
        <v>0</v>
      </c>
      <c r="H113" s="34">
        <f t="shared" si="67"/>
        <v>0</v>
      </c>
      <c r="I113" s="34">
        <f t="shared" si="67"/>
        <v>0</v>
      </c>
      <c r="J113" s="34">
        <f t="shared" si="67"/>
        <v>0</v>
      </c>
      <c r="K113" s="17"/>
    </row>
    <row r="114" spans="1:11" ht="16.5" thickBot="1">
      <c r="A114" s="15"/>
      <c r="B114" s="13" t="s">
        <v>6</v>
      </c>
      <c r="C114" s="33">
        <f t="shared" si="66"/>
        <v>0</v>
      </c>
      <c r="D114" s="34">
        <f aca="true" t="shared" si="68" ref="D114:J114">D123+D125+D129</f>
        <v>0</v>
      </c>
      <c r="E114" s="34">
        <f t="shared" si="68"/>
        <v>0</v>
      </c>
      <c r="F114" s="34">
        <f t="shared" si="68"/>
        <v>0</v>
      </c>
      <c r="G114" s="34">
        <f t="shared" si="68"/>
        <v>0</v>
      </c>
      <c r="H114" s="34">
        <f t="shared" si="68"/>
        <v>0</v>
      </c>
      <c r="I114" s="34">
        <f t="shared" si="68"/>
        <v>0</v>
      </c>
      <c r="J114" s="34">
        <f t="shared" si="68"/>
        <v>0</v>
      </c>
      <c r="K114" s="17"/>
    </row>
    <row r="115" spans="1:11" ht="16.5" thickBot="1">
      <c r="A115" s="29"/>
      <c r="B115" s="13" t="s">
        <v>7</v>
      </c>
      <c r="C115" s="33">
        <f t="shared" si="66"/>
        <v>207908.4</v>
      </c>
      <c r="D115" s="34">
        <f>D127+D130</f>
        <v>25710.600000000002</v>
      </c>
      <c r="E115" s="34">
        <f aca="true" t="shared" si="69" ref="E115:J115">E127+E130</f>
        <v>26888.2</v>
      </c>
      <c r="F115" s="34">
        <f t="shared" si="69"/>
        <v>28107.100000000002</v>
      </c>
      <c r="G115" s="34">
        <f t="shared" si="69"/>
        <v>29512.5</v>
      </c>
      <c r="H115" s="34">
        <f t="shared" si="69"/>
        <v>30988.1</v>
      </c>
      <c r="I115" s="34">
        <f t="shared" si="69"/>
        <v>32537.5</v>
      </c>
      <c r="J115" s="34">
        <f t="shared" si="69"/>
        <v>34164.4</v>
      </c>
      <c r="K115" s="17"/>
    </row>
    <row r="116" spans="1:11" ht="16.5" thickBot="1">
      <c r="A116" s="15"/>
      <c r="B116" s="13" t="s">
        <v>8</v>
      </c>
      <c r="C116" s="33">
        <f t="shared" si="66"/>
        <v>0</v>
      </c>
      <c r="D116" s="34">
        <f aca="true" t="shared" si="70" ref="D116:J116">D121</f>
        <v>0</v>
      </c>
      <c r="E116" s="34">
        <f t="shared" si="70"/>
        <v>0</v>
      </c>
      <c r="F116" s="34">
        <f t="shared" si="70"/>
        <v>0</v>
      </c>
      <c r="G116" s="34">
        <f t="shared" si="70"/>
        <v>0</v>
      </c>
      <c r="H116" s="34">
        <f t="shared" si="70"/>
        <v>0</v>
      </c>
      <c r="I116" s="34">
        <f t="shared" si="70"/>
        <v>0</v>
      </c>
      <c r="J116" s="34">
        <f t="shared" si="70"/>
        <v>0</v>
      </c>
      <c r="K116" s="17"/>
    </row>
    <row r="117" spans="1:11" ht="16.5" thickBot="1">
      <c r="A117" s="15"/>
      <c r="B117" s="13" t="s">
        <v>5</v>
      </c>
      <c r="C117" s="33">
        <f t="shared" si="66"/>
        <v>0</v>
      </c>
      <c r="D117" s="34">
        <f aca="true" t="shared" si="71" ref="D117:J117">D122</f>
        <v>0</v>
      </c>
      <c r="E117" s="34">
        <f t="shared" si="71"/>
        <v>0</v>
      </c>
      <c r="F117" s="34">
        <f t="shared" si="71"/>
        <v>0</v>
      </c>
      <c r="G117" s="34">
        <f t="shared" si="71"/>
        <v>0</v>
      </c>
      <c r="H117" s="34">
        <f t="shared" si="71"/>
        <v>0</v>
      </c>
      <c r="I117" s="34">
        <f t="shared" si="71"/>
        <v>0</v>
      </c>
      <c r="J117" s="34">
        <f t="shared" si="71"/>
        <v>0</v>
      </c>
      <c r="K117" s="17"/>
    </row>
    <row r="118" spans="1:11" ht="16.5" thickBot="1">
      <c r="A118" s="15"/>
      <c r="B118" s="13" t="s">
        <v>6</v>
      </c>
      <c r="C118" s="33">
        <f t="shared" si="66"/>
        <v>0</v>
      </c>
      <c r="D118" s="34">
        <f aca="true" t="shared" si="72" ref="D118:J118">D123</f>
        <v>0</v>
      </c>
      <c r="E118" s="34">
        <f t="shared" si="72"/>
        <v>0</v>
      </c>
      <c r="F118" s="34">
        <f t="shared" si="72"/>
        <v>0</v>
      </c>
      <c r="G118" s="34">
        <f t="shared" si="72"/>
        <v>0</v>
      </c>
      <c r="H118" s="34">
        <f t="shared" si="72"/>
        <v>0</v>
      </c>
      <c r="I118" s="34">
        <f t="shared" si="72"/>
        <v>0</v>
      </c>
      <c r="J118" s="34">
        <f t="shared" si="72"/>
        <v>0</v>
      </c>
      <c r="K118" s="17"/>
    </row>
    <row r="119" spans="1:11" ht="16.5" thickBot="1">
      <c r="A119" s="15"/>
      <c r="B119" s="13" t="s">
        <v>7</v>
      </c>
      <c r="C119" s="33">
        <f t="shared" si="66"/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17"/>
    </row>
    <row r="120" spans="1:11" ht="16.5" thickBot="1">
      <c r="A120" s="18"/>
      <c r="B120" s="79" t="s">
        <v>11</v>
      </c>
      <c r="C120" s="80"/>
      <c r="D120" s="80"/>
      <c r="E120" s="80"/>
      <c r="F120" s="80"/>
      <c r="G120" s="80"/>
      <c r="H120" s="80"/>
      <c r="I120" s="80"/>
      <c r="J120" s="80"/>
      <c r="K120" s="81"/>
    </row>
    <row r="121" spans="1:11" ht="32.25" thickBot="1">
      <c r="A121" s="15"/>
      <c r="B121" s="11" t="s">
        <v>19</v>
      </c>
      <c r="C121" s="34">
        <f>D121+E121+F121+G121+H121+I121+J121</f>
        <v>0</v>
      </c>
      <c r="D121" s="34">
        <f>D122+D123</f>
        <v>0</v>
      </c>
      <c r="E121" s="34">
        <f aca="true" t="shared" si="73" ref="E121:J121">E122+E123</f>
        <v>0</v>
      </c>
      <c r="F121" s="34">
        <f t="shared" si="73"/>
        <v>0</v>
      </c>
      <c r="G121" s="34">
        <f t="shared" si="73"/>
        <v>0</v>
      </c>
      <c r="H121" s="34">
        <f t="shared" si="73"/>
        <v>0</v>
      </c>
      <c r="I121" s="34">
        <f t="shared" si="73"/>
        <v>0</v>
      </c>
      <c r="J121" s="34">
        <f t="shared" si="73"/>
        <v>0</v>
      </c>
      <c r="K121" s="17"/>
    </row>
    <row r="122" spans="1:11" ht="16.5" thickBot="1">
      <c r="A122" s="15"/>
      <c r="B122" s="11" t="s">
        <v>5</v>
      </c>
      <c r="C122" s="34">
        <f>D122+E122+F122+G122+H122+I122+J122</f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17"/>
    </row>
    <row r="123" spans="1:11" ht="16.5" thickBot="1">
      <c r="A123" s="15"/>
      <c r="B123" s="11" t="s">
        <v>6</v>
      </c>
      <c r="C123" s="34">
        <f>D123+E123+F123+G123+H123+I123+J123</f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17"/>
    </row>
    <row r="124" spans="1:11" ht="126.75" thickBot="1">
      <c r="A124" s="27"/>
      <c r="B124" s="11" t="s">
        <v>50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28" t="s">
        <v>51</v>
      </c>
    </row>
    <row r="125" spans="1:11" ht="16.5" thickBot="1">
      <c r="A125" s="15"/>
      <c r="B125" s="11" t="s">
        <v>6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7"/>
    </row>
    <row r="126" spans="1:11" ht="79.5" thickBot="1">
      <c r="A126" s="15"/>
      <c r="B126" s="11" t="s">
        <v>52</v>
      </c>
      <c r="C126" s="31">
        <f>D126+E126+F126+G126+H126+I126+J126</f>
        <v>207908.4</v>
      </c>
      <c r="D126" s="31">
        <f>22897.9+2812.7</f>
        <v>25710.600000000002</v>
      </c>
      <c r="E126" s="31">
        <f>24074.2+2814</f>
        <v>26888.2</v>
      </c>
      <c r="F126" s="31">
        <f>25291.7+2815.4</f>
        <v>28107.100000000002</v>
      </c>
      <c r="G126" s="31">
        <v>29512.5</v>
      </c>
      <c r="H126" s="31">
        <v>30988.1</v>
      </c>
      <c r="I126" s="31">
        <v>32537.5</v>
      </c>
      <c r="J126" s="31">
        <v>34164.4</v>
      </c>
      <c r="K126" s="17" t="s">
        <v>53</v>
      </c>
    </row>
    <row r="127" spans="1:11" ht="16.5" thickBot="1">
      <c r="A127" s="15"/>
      <c r="B127" s="11" t="s">
        <v>7</v>
      </c>
      <c r="C127" s="31">
        <f>D127+E127+F127+G127+H127+I127+J127</f>
        <v>207908.4</v>
      </c>
      <c r="D127" s="31">
        <f>D126</f>
        <v>25710.600000000002</v>
      </c>
      <c r="E127" s="31">
        <f aca="true" t="shared" si="74" ref="E127:J127">E126</f>
        <v>26888.2</v>
      </c>
      <c r="F127" s="31">
        <f t="shared" si="74"/>
        <v>28107.100000000002</v>
      </c>
      <c r="G127" s="31">
        <f t="shared" si="74"/>
        <v>29512.5</v>
      </c>
      <c r="H127" s="31">
        <f t="shared" si="74"/>
        <v>30988.1</v>
      </c>
      <c r="I127" s="31">
        <f t="shared" si="74"/>
        <v>32537.5</v>
      </c>
      <c r="J127" s="31">
        <f t="shared" si="74"/>
        <v>34164.4</v>
      </c>
      <c r="K127" s="17"/>
    </row>
    <row r="128" spans="1:11" ht="48" thickBot="1">
      <c r="A128" s="15"/>
      <c r="B128" s="11" t="s">
        <v>54</v>
      </c>
      <c r="C128" s="31">
        <f>D128+E128+F128+G128+H128+I128+J128</f>
        <v>0</v>
      </c>
      <c r="D128" s="31">
        <f aca="true" t="shared" si="75" ref="D128:J128">D129+D130</f>
        <v>0</v>
      </c>
      <c r="E128" s="31">
        <f t="shared" si="75"/>
        <v>0</v>
      </c>
      <c r="F128" s="31">
        <f t="shared" si="75"/>
        <v>0</v>
      </c>
      <c r="G128" s="31">
        <f t="shared" si="75"/>
        <v>0</v>
      </c>
      <c r="H128" s="31">
        <f t="shared" si="75"/>
        <v>0</v>
      </c>
      <c r="I128" s="31">
        <f t="shared" si="75"/>
        <v>0</v>
      </c>
      <c r="J128" s="31">
        <f t="shared" si="75"/>
        <v>0</v>
      </c>
      <c r="K128" s="17" t="s">
        <v>55</v>
      </c>
    </row>
    <row r="129" spans="1:11" ht="16.5" thickBot="1">
      <c r="A129" s="15"/>
      <c r="B129" s="13" t="s">
        <v>6</v>
      </c>
      <c r="C129" s="31">
        <f>D129+E129+F129+G129+H129+I129+J129</f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17"/>
    </row>
    <row r="130" spans="1:11" ht="16.5" thickBot="1">
      <c r="A130" s="15"/>
      <c r="B130" s="13" t="s">
        <v>56</v>
      </c>
      <c r="C130" s="31">
        <f>D130+E130+F130+G130+H130+I130+J130</f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17"/>
    </row>
  </sheetData>
  <sheetProtection/>
  <mergeCells count="18">
    <mergeCell ref="B87:K87"/>
    <mergeCell ref="B88:K88"/>
    <mergeCell ref="B42:K42"/>
    <mergeCell ref="B2:B6"/>
    <mergeCell ref="C2:J5"/>
    <mergeCell ref="B16:K16"/>
    <mergeCell ref="B23:K23"/>
    <mergeCell ref="B34:K34"/>
    <mergeCell ref="B95:K95"/>
    <mergeCell ref="A110:A111"/>
    <mergeCell ref="B110:K110"/>
    <mergeCell ref="B111:K111"/>
    <mergeCell ref="B120:K120"/>
    <mergeCell ref="B54:K54"/>
    <mergeCell ref="B61:K61"/>
    <mergeCell ref="B71:K71"/>
    <mergeCell ref="B77:K77"/>
    <mergeCell ref="A87:A88"/>
  </mergeCells>
  <printOptions/>
  <pageMargins left="0.11811023622047245" right="0.11811023622047245" top="0.35433070866141736" bottom="0.5511811023622047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73">
      <selection activeCell="H17" sqref="H17"/>
    </sheetView>
  </sheetViews>
  <sheetFormatPr defaultColWidth="9.140625" defaultRowHeight="15"/>
  <cols>
    <col min="1" max="1" width="8.7109375" style="41" bestFit="1" customWidth="1"/>
    <col min="2" max="2" width="47.00390625" style="41" customWidth="1"/>
    <col min="3" max="3" width="17.140625" style="41" customWidth="1"/>
    <col min="4" max="4" width="13.421875" style="41" bestFit="1" customWidth="1"/>
    <col min="5" max="6" width="12.28125" style="41" bestFit="1" customWidth="1"/>
    <col min="7" max="7" width="16.8515625" style="41" bestFit="1" customWidth="1"/>
    <col min="8" max="8" width="12.140625" style="41" bestFit="1" customWidth="1"/>
    <col min="9" max="9" width="13.28125" style="41" bestFit="1" customWidth="1"/>
    <col min="10" max="10" width="14.00390625" style="41" bestFit="1" customWidth="1"/>
    <col min="11" max="11" width="21.8515625" style="41" customWidth="1"/>
    <col min="12" max="16384" width="9.140625" style="41" customWidth="1"/>
  </cols>
  <sheetData>
    <row r="1" spans="9:11" ht="15">
      <c r="I1" s="121" t="s">
        <v>74</v>
      </c>
      <c r="J1" s="122"/>
      <c r="K1" s="122"/>
    </row>
    <row r="2" spans="9:11" ht="15">
      <c r="I2" s="122"/>
      <c r="J2" s="122"/>
      <c r="K2" s="122"/>
    </row>
    <row r="3" spans="9:11" ht="15">
      <c r="I3" s="122"/>
      <c r="J3" s="122"/>
      <c r="K3" s="122"/>
    </row>
    <row r="4" spans="9:11" ht="15">
      <c r="I4" s="122"/>
      <c r="J4" s="122"/>
      <c r="K4" s="122"/>
    </row>
    <row r="5" spans="9:11" ht="15">
      <c r="I5" s="122"/>
      <c r="J5" s="122"/>
      <c r="K5" s="122"/>
    </row>
    <row r="6" ht="15" hidden="1"/>
    <row r="7" spans="1:11" ht="26.25" customHeight="1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ht="15.75" thickBot="1"/>
    <row r="11" spans="1:11" ht="47.25">
      <c r="A11" s="42" t="s">
        <v>0</v>
      </c>
      <c r="B11" s="124" t="s">
        <v>1</v>
      </c>
      <c r="C11" s="112" t="s">
        <v>2</v>
      </c>
      <c r="D11" s="113"/>
      <c r="E11" s="113"/>
      <c r="F11" s="113"/>
      <c r="G11" s="113"/>
      <c r="H11" s="113"/>
      <c r="I11" s="113"/>
      <c r="J11" s="114"/>
      <c r="K11" s="43" t="s">
        <v>57</v>
      </c>
    </row>
    <row r="12" spans="1:11" ht="47.25">
      <c r="A12" s="44" t="s">
        <v>60</v>
      </c>
      <c r="B12" s="125"/>
      <c r="C12" s="127"/>
      <c r="D12" s="128"/>
      <c r="E12" s="128"/>
      <c r="F12" s="128"/>
      <c r="G12" s="128"/>
      <c r="H12" s="128"/>
      <c r="I12" s="128"/>
      <c r="J12" s="129"/>
      <c r="K12" s="45" t="s">
        <v>58</v>
      </c>
    </row>
    <row r="13" spans="1:11" ht="15.75">
      <c r="A13" s="46"/>
      <c r="B13" s="125"/>
      <c r="C13" s="127"/>
      <c r="D13" s="128"/>
      <c r="E13" s="128"/>
      <c r="F13" s="128"/>
      <c r="G13" s="128"/>
      <c r="H13" s="128"/>
      <c r="I13" s="128"/>
      <c r="J13" s="129"/>
      <c r="K13" s="45" t="s">
        <v>59</v>
      </c>
    </row>
    <row r="14" spans="1:11" ht="16.5" thickBot="1">
      <c r="A14" s="46"/>
      <c r="B14" s="125"/>
      <c r="C14" s="115"/>
      <c r="D14" s="116"/>
      <c r="E14" s="116"/>
      <c r="F14" s="116"/>
      <c r="G14" s="116"/>
      <c r="H14" s="116"/>
      <c r="I14" s="116"/>
      <c r="J14" s="117"/>
      <c r="K14" s="47"/>
    </row>
    <row r="15" spans="1:11" ht="32.25" thickBot="1">
      <c r="A15" s="48"/>
      <c r="B15" s="126"/>
      <c r="C15" s="47" t="s">
        <v>3</v>
      </c>
      <c r="D15" s="47" t="s">
        <v>61</v>
      </c>
      <c r="E15" s="47" t="s">
        <v>62</v>
      </c>
      <c r="F15" s="47" t="s">
        <v>63</v>
      </c>
      <c r="G15" s="47" t="s">
        <v>64</v>
      </c>
      <c r="H15" s="47" t="s">
        <v>65</v>
      </c>
      <c r="I15" s="47" t="s">
        <v>66</v>
      </c>
      <c r="J15" s="47" t="s">
        <v>67</v>
      </c>
      <c r="K15" s="47"/>
    </row>
    <row r="16" spans="1:11" ht="16.5" thickBot="1">
      <c r="A16" s="49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</row>
    <row r="17" spans="1:11" ht="32.25" thickBot="1">
      <c r="A17" s="51"/>
      <c r="B17" s="56" t="s">
        <v>4</v>
      </c>
      <c r="C17" s="65">
        <f>D17+E17+F17+G17+H17+I17+J17</f>
        <v>4417630.5</v>
      </c>
      <c r="D17" s="65">
        <f>D18+D19+D20</f>
        <v>537923.6</v>
      </c>
      <c r="E17" s="65">
        <f aca="true" t="shared" si="0" ref="E17:J17">E18+E19+E20</f>
        <v>567752.3</v>
      </c>
      <c r="F17" s="65">
        <f t="shared" si="0"/>
        <v>600033.9</v>
      </c>
      <c r="G17" s="65">
        <f t="shared" si="0"/>
        <v>629891.3999999999</v>
      </c>
      <c r="H17" s="65">
        <f t="shared" si="0"/>
        <v>661242.1000000001</v>
      </c>
      <c r="I17" s="65">
        <f t="shared" si="0"/>
        <v>693137.7</v>
      </c>
      <c r="J17" s="65">
        <f t="shared" si="0"/>
        <v>727649.5</v>
      </c>
      <c r="K17" s="54"/>
    </row>
    <row r="18" spans="1:11" ht="16.5" thickBot="1">
      <c r="A18" s="51"/>
      <c r="B18" s="52" t="s">
        <v>5</v>
      </c>
      <c r="C18" s="53">
        <f>D18+E18+F18+G18+H18+I18+J18</f>
        <v>20279</v>
      </c>
      <c r="D18" s="53">
        <f>D31</f>
        <v>2897</v>
      </c>
      <c r="E18" s="53">
        <f aca="true" t="shared" si="1" ref="E18:J18">E31</f>
        <v>2897</v>
      </c>
      <c r="F18" s="53">
        <f t="shared" si="1"/>
        <v>2897</v>
      </c>
      <c r="G18" s="53">
        <f t="shared" si="1"/>
        <v>2897</v>
      </c>
      <c r="H18" s="53">
        <f t="shared" si="1"/>
        <v>2897</v>
      </c>
      <c r="I18" s="53">
        <f t="shared" si="1"/>
        <v>2897</v>
      </c>
      <c r="J18" s="53">
        <f t="shared" si="1"/>
        <v>2897</v>
      </c>
      <c r="K18" s="53"/>
    </row>
    <row r="19" spans="1:11" ht="16.5" thickBot="1">
      <c r="A19" s="51"/>
      <c r="B19" s="52" t="s">
        <v>6</v>
      </c>
      <c r="C19" s="53">
        <f>D19+E19+F19+G19+H19+I19+J19</f>
        <v>2241988.7</v>
      </c>
      <c r="D19" s="53">
        <f aca="true" t="shared" si="2" ref="D19:J19">D23+D32+D45+D54+D62</f>
        <v>260490.9</v>
      </c>
      <c r="E19" s="53">
        <f t="shared" si="2"/>
        <v>284331.8</v>
      </c>
      <c r="F19" s="53">
        <f t="shared" si="2"/>
        <v>307142.8</v>
      </c>
      <c r="G19" s="53">
        <f t="shared" si="2"/>
        <v>322500.6</v>
      </c>
      <c r="H19" s="53">
        <f t="shared" si="2"/>
        <v>338626.5</v>
      </c>
      <c r="I19" s="53">
        <f t="shared" si="2"/>
        <v>355559.2</v>
      </c>
      <c r="J19" s="53">
        <f t="shared" si="2"/>
        <v>373336.9</v>
      </c>
      <c r="K19" s="54"/>
    </row>
    <row r="20" spans="1:11" ht="16.5" thickBot="1">
      <c r="A20" s="51"/>
      <c r="B20" s="52" t="s">
        <v>7</v>
      </c>
      <c r="C20" s="53">
        <f>D20+E20+F20+G20+H20+I20+J20</f>
        <v>2155362.8000000003</v>
      </c>
      <c r="D20" s="53">
        <f aca="true" t="shared" si="3" ref="D20:J20">D24+D33+D46+D55+D63+D73</f>
        <v>274535.69999999995</v>
      </c>
      <c r="E20" s="53">
        <f t="shared" si="3"/>
        <v>280523.5</v>
      </c>
      <c r="F20" s="53">
        <f t="shared" si="3"/>
        <v>289994.10000000003</v>
      </c>
      <c r="G20" s="53">
        <f t="shared" si="3"/>
        <v>304493.8</v>
      </c>
      <c r="H20" s="53">
        <f t="shared" si="3"/>
        <v>319718.60000000003</v>
      </c>
      <c r="I20" s="53">
        <f t="shared" si="3"/>
        <v>334681.5</v>
      </c>
      <c r="J20" s="53">
        <f t="shared" si="3"/>
        <v>351415.6</v>
      </c>
      <c r="K20" s="54"/>
    </row>
    <row r="21" spans="1:11" ht="16.5" thickBot="1">
      <c r="A21" s="51"/>
      <c r="B21" s="118" t="s">
        <v>9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32.25" thickBot="1">
      <c r="A22" s="55"/>
      <c r="B22" s="56" t="s">
        <v>10</v>
      </c>
      <c r="C22" s="57">
        <f aca="true" t="shared" si="4" ref="C22:C28">D22+E22+F22+G22+H22+I22+J22</f>
        <v>1867972.7</v>
      </c>
      <c r="D22" s="57">
        <f>D25+D27</f>
        <v>226658</v>
      </c>
      <c r="E22" s="57">
        <f aca="true" t="shared" si="5" ref="E22:J22">E25+E27</f>
        <v>239412</v>
      </c>
      <c r="F22" s="57">
        <f t="shared" si="5"/>
        <v>253709</v>
      </c>
      <c r="G22" s="57">
        <f t="shared" si="5"/>
        <v>266394.5</v>
      </c>
      <c r="H22" s="57">
        <f t="shared" si="5"/>
        <v>279714.2</v>
      </c>
      <c r="I22" s="57">
        <f t="shared" si="5"/>
        <v>293700</v>
      </c>
      <c r="J22" s="57">
        <f t="shared" si="5"/>
        <v>308385</v>
      </c>
      <c r="K22" s="58"/>
    </row>
    <row r="23" spans="1:11" ht="16.5" thickBot="1">
      <c r="A23" s="55"/>
      <c r="B23" s="52" t="s">
        <v>6</v>
      </c>
      <c r="C23" s="59">
        <f t="shared" si="4"/>
        <v>866322.5</v>
      </c>
      <c r="D23" s="59">
        <f>D26</f>
        <v>100158</v>
      </c>
      <c r="E23" s="59">
        <f aca="true" t="shared" si="6" ref="E23:J23">E26</f>
        <v>109117</v>
      </c>
      <c r="F23" s="59">
        <f t="shared" si="6"/>
        <v>118909</v>
      </c>
      <c r="G23" s="59">
        <f t="shared" si="6"/>
        <v>124854.5</v>
      </c>
      <c r="H23" s="59">
        <f t="shared" si="6"/>
        <v>131097.2</v>
      </c>
      <c r="I23" s="59">
        <f t="shared" si="6"/>
        <v>137652.1</v>
      </c>
      <c r="J23" s="59">
        <f t="shared" si="6"/>
        <v>144534.7</v>
      </c>
      <c r="K23" s="60"/>
    </row>
    <row r="24" spans="1:11" ht="16.5" thickBot="1">
      <c r="A24" s="55"/>
      <c r="B24" s="52" t="s">
        <v>7</v>
      </c>
      <c r="C24" s="59">
        <f t="shared" si="4"/>
        <v>1001650.2</v>
      </c>
      <c r="D24" s="59">
        <f>D28</f>
        <v>126500</v>
      </c>
      <c r="E24" s="59">
        <f aca="true" t="shared" si="7" ref="E24:J24">E28</f>
        <v>130295</v>
      </c>
      <c r="F24" s="59">
        <f t="shared" si="7"/>
        <v>134800</v>
      </c>
      <c r="G24" s="59">
        <f t="shared" si="7"/>
        <v>141540</v>
      </c>
      <c r="H24" s="59">
        <f t="shared" si="7"/>
        <v>148617</v>
      </c>
      <c r="I24" s="59">
        <f t="shared" si="7"/>
        <v>156047.9</v>
      </c>
      <c r="J24" s="59">
        <f t="shared" si="7"/>
        <v>163850.3</v>
      </c>
      <c r="K24" s="60"/>
    </row>
    <row r="25" spans="1:11" ht="95.25" thickBot="1">
      <c r="A25" s="55"/>
      <c r="B25" s="56" t="s">
        <v>13</v>
      </c>
      <c r="C25" s="57">
        <f t="shared" si="4"/>
        <v>866322.5</v>
      </c>
      <c r="D25" s="57">
        <f>D26</f>
        <v>100158</v>
      </c>
      <c r="E25" s="57">
        <f aca="true" t="shared" si="8" ref="E25:J25">E26</f>
        <v>109117</v>
      </c>
      <c r="F25" s="57">
        <f t="shared" si="8"/>
        <v>118909</v>
      </c>
      <c r="G25" s="57">
        <f t="shared" si="8"/>
        <v>124854.5</v>
      </c>
      <c r="H25" s="57">
        <f t="shared" si="8"/>
        <v>131097.2</v>
      </c>
      <c r="I25" s="57">
        <f t="shared" si="8"/>
        <v>137652.1</v>
      </c>
      <c r="J25" s="57">
        <f t="shared" si="8"/>
        <v>144534.7</v>
      </c>
      <c r="K25" s="60" t="s">
        <v>14</v>
      </c>
    </row>
    <row r="26" spans="1:11" ht="16.5" thickBot="1">
      <c r="A26" s="55"/>
      <c r="B26" s="52" t="s">
        <v>6</v>
      </c>
      <c r="C26" s="59">
        <f t="shared" si="4"/>
        <v>866322.5</v>
      </c>
      <c r="D26" s="59">
        <v>100158</v>
      </c>
      <c r="E26" s="59">
        <v>109117</v>
      </c>
      <c r="F26" s="59">
        <v>118909</v>
      </c>
      <c r="G26" s="59">
        <v>124854.5</v>
      </c>
      <c r="H26" s="59">
        <v>131097.2</v>
      </c>
      <c r="I26" s="59">
        <v>137652.1</v>
      </c>
      <c r="J26" s="59">
        <v>144534.7</v>
      </c>
      <c r="K26" s="60"/>
    </row>
    <row r="27" spans="1:11" ht="95.25" thickBot="1">
      <c r="A27" s="55"/>
      <c r="B27" s="56" t="s">
        <v>15</v>
      </c>
      <c r="C27" s="57">
        <f t="shared" si="4"/>
        <v>1001650.2</v>
      </c>
      <c r="D27" s="57">
        <f>D28</f>
        <v>126500</v>
      </c>
      <c r="E27" s="57">
        <f aca="true" t="shared" si="9" ref="E27:J27">E28</f>
        <v>130295</v>
      </c>
      <c r="F27" s="57">
        <f t="shared" si="9"/>
        <v>134800</v>
      </c>
      <c r="G27" s="57">
        <f t="shared" si="9"/>
        <v>141540</v>
      </c>
      <c r="H27" s="57">
        <f t="shared" si="9"/>
        <v>148617</v>
      </c>
      <c r="I27" s="57">
        <f t="shared" si="9"/>
        <v>156047.9</v>
      </c>
      <c r="J27" s="57">
        <f t="shared" si="9"/>
        <v>163850.3</v>
      </c>
      <c r="K27" s="60" t="s">
        <v>14</v>
      </c>
    </row>
    <row r="28" spans="1:11" ht="16.5" thickBot="1">
      <c r="A28" s="55"/>
      <c r="B28" s="52" t="s">
        <v>72</v>
      </c>
      <c r="C28" s="59">
        <f t="shared" si="4"/>
        <v>1001650.2</v>
      </c>
      <c r="D28" s="59">
        <v>126500</v>
      </c>
      <c r="E28" s="59">
        <v>130295</v>
      </c>
      <c r="F28" s="59">
        <v>134800</v>
      </c>
      <c r="G28" s="59">
        <v>141540</v>
      </c>
      <c r="H28" s="59">
        <v>148617</v>
      </c>
      <c r="I28" s="59">
        <v>156047.9</v>
      </c>
      <c r="J28" s="59">
        <v>163850.3</v>
      </c>
      <c r="K28" s="60"/>
    </row>
    <row r="29" spans="1:11" ht="16.5" thickBot="1">
      <c r="A29" s="61"/>
      <c r="B29" s="118" t="s">
        <v>17</v>
      </c>
      <c r="C29" s="119"/>
      <c r="D29" s="119"/>
      <c r="E29" s="119"/>
      <c r="F29" s="119"/>
      <c r="G29" s="119"/>
      <c r="H29" s="119"/>
      <c r="I29" s="119"/>
      <c r="J29" s="119"/>
      <c r="K29" s="120"/>
    </row>
    <row r="30" spans="1:11" ht="32.25" thickBot="1">
      <c r="A30" s="55"/>
      <c r="B30" s="56" t="s">
        <v>10</v>
      </c>
      <c r="C30" s="57">
        <f>D30+E30+F30+G30+H30+I30+J30</f>
        <v>1973348.6</v>
      </c>
      <c r="D30" s="57">
        <f>D31+D32+D33</f>
        <v>235336.4</v>
      </c>
      <c r="E30" s="57">
        <f aca="true" t="shared" si="10" ref="E30:J30">E31+E32+E33</f>
        <v>250834.4</v>
      </c>
      <c r="F30" s="57">
        <f t="shared" si="10"/>
        <v>269416.3</v>
      </c>
      <c r="G30" s="57">
        <f t="shared" si="10"/>
        <v>282742.7</v>
      </c>
      <c r="H30" s="57">
        <f t="shared" si="10"/>
        <v>296735.5</v>
      </c>
      <c r="I30" s="57">
        <f t="shared" si="10"/>
        <v>311428.4</v>
      </c>
      <c r="J30" s="57">
        <f t="shared" si="10"/>
        <v>326854.9</v>
      </c>
      <c r="K30" s="60"/>
    </row>
    <row r="31" spans="1:11" ht="16.5" thickBot="1">
      <c r="A31" s="55"/>
      <c r="B31" s="52" t="s">
        <v>5</v>
      </c>
      <c r="C31" s="59">
        <f>D31+E31+F31+G31+H31+I31+J31</f>
        <v>20279</v>
      </c>
      <c r="D31" s="59">
        <v>2897</v>
      </c>
      <c r="E31" s="59">
        <v>2897</v>
      </c>
      <c r="F31" s="59">
        <v>2897</v>
      </c>
      <c r="G31" s="59">
        <v>2897</v>
      </c>
      <c r="H31" s="59">
        <v>2897</v>
      </c>
      <c r="I31" s="59">
        <v>2897</v>
      </c>
      <c r="J31" s="59">
        <v>2897</v>
      </c>
      <c r="K31" s="60"/>
    </row>
    <row r="32" spans="1:11" ht="16.5" thickBot="1">
      <c r="A32" s="55"/>
      <c r="B32" s="52" t="s">
        <v>6</v>
      </c>
      <c r="C32" s="59">
        <f>D32+E32+F32+G32+H32+I32+J32</f>
        <v>1289602.5</v>
      </c>
      <c r="D32" s="59">
        <f>D36+D40+D42</f>
        <v>147276</v>
      </c>
      <c r="E32" s="59">
        <f aca="true" t="shared" si="11" ref="E32:J32">E36+E40+E42</f>
        <v>161505</v>
      </c>
      <c r="F32" s="59">
        <f t="shared" si="11"/>
        <v>177503</v>
      </c>
      <c r="G32" s="59">
        <f t="shared" si="11"/>
        <v>186378.6</v>
      </c>
      <c r="H32" s="59">
        <f t="shared" si="11"/>
        <v>195698</v>
      </c>
      <c r="I32" s="59">
        <f t="shared" si="11"/>
        <v>205483.9</v>
      </c>
      <c r="J32" s="59">
        <f t="shared" si="11"/>
        <v>215758</v>
      </c>
      <c r="K32" s="60"/>
    </row>
    <row r="33" spans="1:11" ht="16.5" thickBot="1">
      <c r="A33" s="55"/>
      <c r="B33" s="52" t="s">
        <v>7</v>
      </c>
      <c r="C33" s="59">
        <f>D33+E33+F33+G33+H33+I33+J33</f>
        <v>663467.1</v>
      </c>
      <c r="D33" s="59">
        <f>D38</f>
        <v>85163.4</v>
      </c>
      <c r="E33" s="59">
        <f aca="true" t="shared" si="12" ref="E33:J33">E38</f>
        <v>86432.4</v>
      </c>
      <c r="F33" s="59">
        <f t="shared" si="12"/>
        <v>89016.3</v>
      </c>
      <c r="G33" s="59">
        <f t="shared" si="12"/>
        <v>93467.1</v>
      </c>
      <c r="H33" s="59">
        <f t="shared" si="12"/>
        <v>98140.5</v>
      </c>
      <c r="I33" s="59">
        <f t="shared" si="12"/>
        <v>103047.5</v>
      </c>
      <c r="J33" s="59">
        <f t="shared" si="12"/>
        <v>108199.9</v>
      </c>
      <c r="K33" s="60"/>
    </row>
    <row r="34" spans="1:11" ht="79.5" thickBot="1">
      <c r="A34" s="55"/>
      <c r="B34" s="56" t="s">
        <v>69</v>
      </c>
      <c r="C34" s="57">
        <f aca="true" t="shared" si="13" ref="C34:C42">D34+E34+F34+G34+H34+I34+J34</f>
        <v>1164797.5</v>
      </c>
      <c r="D34" s="57">
        <f>D36+D35</f>
        <v>132141</v>
      </c>
      <c r="E34" s="57">
        <f aca="true" t="shared" si="14" ref="E34:J34">E36+E35</f>
        <v>145608</v>
      </c>
      <c r="F34" s="57">
        <f t="shared" si="14"/>
        <v>160809</v>
      </c>
      <c r="G34" s="57">
        <f t="shared" si="14"/>
        <v>168704.6</v>
      </c>
      <c r="H34" s="57">
        <f t="shared" si="14"/>
        <v>176995</v>
      </c>
      <c r="I34" s="57">
        <f t="shared" si="14"/>
        <v>185699.9</v>
      </c>
      <c r="J34" s="57">
        <f t="shared" si="14"/>
        <v>194840</v>
      </c>
      <c r="K34" s="62" t="s">
        <v>21</v>
      </c>
    </row>
    <row r="35" spans="1:11" ht="16.5" thickBot="1">
      <c r="A35" s="55"/>
      <c r="B35" s="52" t="s">
        <v>5</v>
      </c>
      <c r="C35" s="59">
        <f t="shared" si="13"/>
        <v>20279</v>
      </c>
      <c r="D35" s="59">
        <v>2897</v>
      </c>
      <c r="E35" s="59">
        <v>2897</v>
      </c>
      <c r="F35" s="59">
        <v>2897</v>
      </c>
      <c r="G35" s="59">
        <v>2897</v>
      </c>
      <c r="H35" s="59">
        <v>2897</v>
      </c>
      <c r="I35" s="59">
        <v>2897</v>
      </c>
      <c r="J35" s="59">
        <v>2897</v>
      </c>
      <c r="K35" s="62"/>
    </row>
    <row r="36" spans="1:11" ht="16.5" thickBot="1">
      <c r="A36" s="55"/>
      <c r="B36" s="52" t="s">
        <v>6</v>
      </c>
      <c r="C36" s="59">
        <f t="shared" si="13"/>
        <v>1144518.5</v>
      </c>
      <c r="D36" s="59">
        <v>129244</v>
      </c>
      <c r="E36" s="59">
        <v>142711</v>
      </c>
      <c r="F36" s="59">
        <v>157912</v>
      </c>
      <c r="G36" s="59">
        <v>165807.6</v>
      </c>
      <c r="H36" s="59">
        <v>174098</v>
      </c>
      <c r="I36" s="59">
        <v>182802.9</v>
      </c>
      <c r="J36" s="59">
        <v>191943</v>
      </c>
      <c r="K36" s="60"/>
    </row>
    <row r="37" spans="1:11" ht="54" customHeight="1" thickBot="1">
      <c r="A37" s="55"/>
      <c r="B37" s="56" t="s">
        <v>78</v>
      </c>
      <c r="C37" s="57">
        <f>D37+E37+F37+G37+H37+I37+J37</f>
        <v>663467.1</v>
      </c>
      <c r="D37" s="57">
        <f>D38</f>
        <v>85163.4</v>
      </c>
      <c r="E37" s="57">
        <f aca="true" t="shared" si="15" ref="E37:J37">E38</f>
        <v>86432.4</v>
      </c>
      <c r="F37" s="57">
        <f t="shared" si="15"/>
        <v>89016.3</v>
      </c>
      <c r="G37" s="57">
        <f t="shared" si="15"/>
        <v>93467.1</v>
      </c>
      <c r="H37" s="57">
        <f t="shared" si="15"/>
        <v>98140.5</v>
      </c>
      <c r="I37" s="57">
        <f t="shared" si="15"/>
        <v>103047.5</v>
      </c>
      <c r="J37" s="57">
        <f t="shared" si="15"/>
        <v>108199.9</v>
      </c>
      <c r="K37" s="60"/>
    </row>
    <row r="38" spans="1:11" ht="16.5" thickBot="1">
      <c r="A38" s="55"/>
      <c r="B38" s="52" t="s">
        <v>7</v>
      </c>
      <c r="C38" s="59">
        <f>D38+E38+F38+G38+H38+I38+J38</f>
        <v>663467.1</v>
      </c>
      <c r="D38" s="59">
        <v>85163.4</v>
      </c>
      <c r="E38" s="59">
        <v>86432.4</v>
      </c>
      <c r="F38" s="59">
        <v>89016.3</v>
      </c>
      <c r="G38" s="59">
        <v>93467.1</v>
      </c>
      <c r="H38" s="59">
        <v>98140.5</v>
      </c>
      <c r="I38" s="59">
        <v>103047.5</v>
      </c>
      <c r="J38" s="59">
        <v>108199.9</v>
      </c>
      <c r="K38" s="60"/>
    </row>
    <row r="39" spans="1:11" ht="63.75" thickBot="1">
      <c r="A39" s="55"/>
      <c r="B39" s="56" t="s">
        <v>22</v>
      </c>
      <c r="C39" s="57">
        <f t="shared" si="13"/>
        <v>142207</v>
      </c>
      <c r="D39" s="57">
        <f>D40</f>
        <v>17680</v>
      </c>
      <c r="E39" s="57">
        <f aca="true" t="shared" si="16" ref="E39:J39">E40</f>
        <v>18424</v>
      </c>
      <c r="F39" s="57">
        <f t="shared" si="16"/>
        <v>19202</v>
      </c>
      <c r="G39" s="57">
        <f t="shared" si="16"/>
        <v>20162</v>
      </c>
      <c r="H39" s="57">
        <f t="shared" si="16"/>
        <v>21170</v>
      </c>
      <c r="I39" s="57">
        <f t="shared" si="16"/>
        <v>22229</v>
      </c>
      <c r="J39" s="57">
        <f t="shared" si="16"/>
        <v>23340</v>
      </c>
      <c r="K39" s="60" t="s">
        <v>23</v>
      </c>
    </row>
    <row r="40" spans="1:11" ht="16.5" thickBot="1">
      <c r="A40" s="55"/>
      <c r="B40" s="52" t="s">
        <v>6</v>
      </c>
      <c r="C40" s="59">
        <f t="shared" si="13"/>
        <v>142207</v>
      </c>
      <c r="D40" s="59">
        <v>17680</v>
      </c>
      <c r="E40" s="59">
        <v>18424</v>
      </c>
      <c r="F40" s="59">
        <v>19202</v>
      </c>
      <c r="G40" s="59">
        <v>20162</v>
      </c>
      <c r="H40" s="59">
        <v>21170</v>
      </c>
      <c r="I40" s="59">
        <v>22229</v>
      </c>
      <c r="J40" s="59">
        <v>23340</v>
      </c>
      <c r="K40" s="60"/>
    </row>
    <row r="41" spans="1:11" ht="95.25" thickBot="1">
      <c r="A41" s="55"/>
      <c r="B41" s="56" t="s">
        <v>24</v>
      </c>
      <c r="C41" s="57">
        <f t="shared" si="13"/>
        <v>2877</v>
      </c>
      <c r="D41" s="57">
        <f>D42</f>
        <v>352</v>
      </c>
      <c r="E41" s="57">
        <f aca="true" t="shared" si="17" ref="E41:J41">E42</f>
        <v>370</v>
      </c>
      <c r="F41" s="57">
        <f t="shared" si="17"/>
        <v>389</v>
      </c>
      <c r="G41" s="57">
        <f t="shared" si="17"/>
        <v>409</v>
      </c>
      <c r="H41" s="57">
        <f t="shared" si="17"/>
        <v>430</v>
      </c>
      <c r="I41" s="57">
        <f t="shared" si="17"/>
        <v>452</v>
      </c>
      <c r="J41" s="57">
        <f t="shared" si="17"/>
        <v>475</v>
      </c>
      <c r="K41" s="60" t="s">
        <v>25</v>
      </c>
    </row>
    <row r="42" spans="1:11" ht="16.5" thickBot="1">
      <c r="A42" s="55"/>
      <c r="B42" s="52" t="s">
        <v>6</v>
      </c>
      <c r="C42" s="59">
        <f t="shared" si="13"/>
        <v>2877</v>
      </c>
      <c r="D42" s="59">
        <v>352</v>
      </c>
      <c r="E42" s="59">
        <v>370</v>
      </c>
      <c r="F42" s="59">
        <v>389</v>
      </c>
      <c r="G42" s="59">
        <v>409</v>
      </c>
      <c r="H42" s="59">
        <v>430</v>
      </c>
      <c r="I42" s="59">
        <v>452</v>
      </c>
      <c r="J42" s="59">
        <v>475</v>
      </c>
      <c r="K42" s="60"/>
    </row>
    <row r="43" spans="1:11" ht="16.5" thickBot="1">
      <c r="A43" s="55"/>
      <c r="B43" s="118" t="s">
        <v>26</v>
      </c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ht="32.25" thickBot="1">
      <c r="A44" s="55"/>
      <c r="B44" s="56" t="s">
        <v>10</v>
      </c>
      <c r="C44" s="57">
        <f aca="true" t="shared" si="18" ref="C44:C51">D44+E44+F44+G44+H44+I44+J44</f>
        <v>378096.9</v>
      </c>
      <c r="D44" s="57">
        <f aca="true" t="shared" si="19" ref="D44:J44">D47+D49</f>
        <v>48016.799999999996</v>
      </c>
      <c r="E44" s="57">
        <f t="shared" si="19"/>
        <v>49076.700000000004</v>
      </c>
      <c r="F44" s="57">
        <f t="shared" si="19"/>
        <v>51233.600000000006</v>
      </c>
      <c r="G44" s="57">
        <f t="shared" si="19"/>
        <v>53795.5</v>
      </c>
      <c r="H44" s="57">
        <f t="shared" si="19"/>
        <v>56485.700000000004</v>
      </c>
      <c r="I44" s="57">
        <f t="shared" si="19"/>
        <v>58287.2</v>
      </c>
      <c r="J44" s="57">
        <f t="shared" si="19"/>
        <v>61201.4</v>
      </c>
      <c r="K44" s="60"/>
    </row>
    <row r="45" spans="1:11" ht="16.5" thickBot="1">
      <c r="A45" s="55"/>
      <c r="B45" s="52" t="s">
        <v>6</v>
      </c>
      <c r="C45" s="57">
        <f t="shared" si="18"/>
        <v>78993.3</v>
      </c>
      <c r="D45" s="59">
        <f>D50</f>
        <v>9701.6</v>
      </c>
      <c r="E45" s="59">
        <f aca="true" t="shared" si="20" ref="E45:J45">E50</f>
        <v>10186.7</v>
      </c>
      <c r="F45" s="59">
        <f t="shared" si="20"/>
        <v>10696</v>
      </c>
      <c r="G45" s="59">
        <f t="shared" si="20"/>
        <v>11231</v>
      </c>
      <c r="H45" s="59">
        <f t="shared" si="20"/>
        <v>11793</v>
      </c>
      <c r="I45" s="59">
        <f t="shared" si="20"/>
        <v>12383</v>
      </c>
      <c r="J45" s="59">
        <f t="shared" si="20"/>
        <v>13002</v>
      </c>
      <c r="K45" s="60"/>
    </row>
    <row r="46" spans="1:11" ht="16.5" thickBot="1">
      <c r="A46" s="55"/>
      <c r="B46" s="52" t="s">
        <v>7</v>
      </c>
      <c r="C46" s="57">
        <f t="shared" si="18"/>
        <v>299103.60000000003</v>
      </c>
      <c r="D46" s="59">
        <f aca="true" t="shared" si="21" ref="D46:J46">D51+D48</f>
        <v>38315.2</v>
      </c>
      <c r="E46" s="59">
        <f t="shared" si="21"/>
        <v>38890</v>
      </c>
      <c r="F46" s="59">
        <f t="shared" si="21"/>
        <v>40537.600000000006</v>
      </c>
      <c r="G46" s="59">
        <f t="shared" si="21"/>
        <v>42564.5</v>
      </c>
      <c r="H46" s="59">
        <f t="shared" si="21"/>
        <v>44692.700000000004</v>
      </c>
      <c r="I46" s="59">
        <f t="shared" si="21"/>
        <v>45904.2</v>
      </c>
      <c r="J46" s="59">
        <f t="shared" si="21"/>
        <v>48199.4</v>
      </c>
      <c r="K46" s="60"/>
    </row>
    <row r="47" spans="1:11" ht="79.5" thickBot="1">
      <c r="A47" s="55"/>
      <c r="B47" s="56" t="s">
        <v>27</v>
      </c>
      <c r="C47" s="57">
        <f t="shared" si="18"/>
        <v>294618.80000000005</v>
      </c>
      <c r="D47" s="57">
        <f>D48</f>
        <v>37472.2</v>
      </c>
      <c r="E47" s="57">
        <f aca="true" t="shared" si="22" ref="E47:J47">E48</f>
        <v>38034.4</v>
      </c>
      <c r="F47" s="57">
        <f t="shared" si="22"/>
        <v>39653.8</v>
      </c>
      <c r="G47" s="57">
        <f t="shared" si="22"/>
        <v>41636.5</v>
      </c>
      <c r="H47" s="57">
        <f t="shared" si="22"/>
        <v>43718.3</v>
      </c>
      <c r="I47" s="57">
        <f t="shared" si="22"/>
        <v>45904.2</v>
      </c>
      <c r="J47" s="57">
        <f t="shared" si="22"/>
        <v>48199.4</v>
      </c>
      <c r="K47" s="60" t="s">
        <v>28</v>
      </c>
    </row>
    <row r="48" spans="1:11" ht="16.5" thickBot="1">
      <c r="A48" s="55"/>
      <c r="B48" s="52" t="s">
        <v>7</v>
      </c>
      <c r="C48" s="63">
        <f t="shared" si="18"/>
        <v>294618.80000000005</v>
      </c>
      <c r="D48" s="63">
        <v>37472.2</v>
      </c>
      <c r="E48" s="63">
        <v>38034.4</v>
      </c>
      <c r="F48" s="63">
        <v>39653.8</v>
      </c>
      <c r="G48" s="63">
        <v>41636.5</v>
      </c>
      <c r="H48" s="63">
        <v>43718.3</v>
      </c>
      <c r="I48" s="63">
        <v>45904.2</v>
      </c>
      <c r="J48" s="63">
        <v>48199.4</v>
      </c>
      <c r="K48" s="60"/>
    </row>
    <row r="49" spans="1:11" ht="63.75" thickBot="1">
      <c r="A49" s="55"/>
      <c r="B49" s="56" t="s">
        <v>29</v>
      </c>
      <c r="C49" s="57">
        <f t="shared" si="18"/>
        <v>83478.1</v>
      </c>
      <c r="D49" s="57">
        <f aca="true" t="shared" si="23" ref="D49:J49">D50+D51</f>
        <v>10544.6</v>
      </c>
      <c r="E49" s="57">
        <f t="shared" si="23"/>
        <v>11042.300000000001</v>
      </c>
      <c r="F49" s="57">
        <f t="shared" si="23"/>
        <v>11579.8</v>
      </c>
      <c r="G49" s="57">
        <f t="shared" si="23"/>
        <v>12159</v>
      </c>
      <c r="H49" s="57">
        <f t="shared" si="23"/>
        <v>12767.4</v>
      </c>
      <c r="I49" s="57">
        <f t="shared" si="23"/>
        <v>12383</v>
      </c>
      <c r="J49" s="57">
        <f t="shared" si="23"/>
        <v>13002</v>
      </c>
      <c r="K49" s="60" t="s">
        <v>30</v>
      </c>
    </row>
    <row r="50" spans="1:11" ht="16.5" thickBot="1">
      <c r="A50" s="55"/>
      <c r="B50" s="52" t="s">
        <v>6</v>
      </c>
      <c r="C50" s="59">
        <f t="shared" si="18"/>
        <v>78993.3</v>
      </c>
      <c r="D50" s="59">
        <v>9701.6</v>
      </c>
      <c r="E50" s="59">
        <v>10186.7</v>
      </c>
      <c r="F50" s="59">
        <v>10696</v>
      </c>
      <c r="G50" s="59">
        <v>11231</v>
      </c>
      <c r="H50" s="59">
        <v>11793</v>
      </c>
      <c r="I50" s="59">
        <v>12383</v>
      </c>
      <c r="J50" s="59">
        <v>13002</v>
      </c>
      <c r="K50" s="60"/>
    </row>
    <row r="51" spans="1:11" ht="16.5" thickBot="1">
      <c r="A51" s="55"/>
      <c r="B51" s="52" t="s">
        <v>7</v>
      </c>
      <c r="C51" s="59">
        <f t="shared" si="18"/>
        <v>4484.799999999999</v>
      </c>
      <c r="D51" s="59">
        <v>843</v>
      </c>
      <c r="E51" s="59">
        <v>855.6</v>
      </c>
      <c r="F51" s="59">
        <v>883.8</v>
      </c>
      <c r="G51" s="59">
        <v>928</v>
      </c>
      <c r="H51" s="59">
        <v>974.4</v>
      </c>
      <c r="I51" s="59">
        <v>0</v>
      </c>
      <c r="J51" s="59">
        <v>0</v>
      </c>
      <c r="K51" s="60"/>
    </row>
    <row r="52" spans="1:11" ht="16.5" thickBot="1">
      <c r="A52" s="55"/>
      <c r="B52" s="118" t="s">
        <v>73</v>
      </c>
      <c r="C52" s="119"/>
      <c r="D52" s="119"/>
      <c r="E52" s="119"/>
      <c r="F52" s="119"/>
      <c r="G52" s="119"/>
      <c r="H52" s="119"/>
      <c r="I52" s="119"/>
      <c r="J52" s="119"/>
      <c r="K52" s="120"/>
    </row>
    <row r="53" spans="1:11" ht="32.25" thickBot="1">
      <c r="A53" s="55"/>
      <c r="B53" s="56" t="s">
        <v>10</v>
      </c>
      <c r="C53" s="57">
        <f aca="true" t="shared" si="24" ref="C53:C58">D53+E53+F53+G53+H53+I53+J53</f>
        <v>256.59999999999997</v>
      </c>
      <c r="D53" s="57">
        <f>D54+D55</f>
        <v>31.5</v>
      </c>
      <c r="E53" s="57">
        <f aca="true" t="shared" si="25" ref="E53:J53">E54+E55</f>
        <v>33.1</v>
      </c>
      <c r="F53" s="57">
        <f t="shared" si="25"/>
        <v>34.8</v>
      </c>
      <c r="G53" s="57">
        <f t="shared" si="25"/>
        <v>36.5</v>
      </c>
      <c r="H53" s="57">
        <f t="shared" si="25"/>
        <v>38.3</v>
      </c>
      <c r="I53" s="57">
        <f t="shared" si="25"/>
        <v>40.2</v>
      </c>
      <c r="J53" s="57">
        <f t="shared" si="25"/>
        <v>42.2</v>
      </c>
      <c r="K53" s="60"/>
    </row>
    <row r="54" spans="1:11" ht="16.5" thickBot="1">
      <c r="A54" s="55"/>
      <c r="B54" s="52" t="s">
        <v>6</v>
      </c>
      <c r="C54" s="59">
        <f t="shared" si="24"/>
        <v>256.59999999999997</v>
      </c>
      <c r="D54" s="59">
        <f>D57</f>
        <v>31.5</v>
      </c>
      <c r="E54" s="59">
        <f aca="true" t="shared" si="26" ref="E54:J54">E57</f>
        <v>33.1</v>
      </c>
      <c r="F54" s="59">
        <f t="shared" si="26"/>
        <v>34.8</v>
      </c>
      <c r="G54" s="59">
        <f t="shared" si="26"/>
        <v>36.5</v>
      </c>
      <c r="H54" s="59">
        <f t="shared" si="26"/>
        <v>38.3</v>
      </c>
      <c r="I54" s="59">
        <f t="shared" si="26"/>
        <v>40.2</v>
      </c>
      <c r="J54" s="59">
        <f t="shared" si="26"/>
        <v>42.2</v>
      </c>
      <c r="K54" s="60"/>
    </row>
    <row r="55" spans="1:11" ht="16.5" thickBot="1">
      <c r="A55" s="55"/>
      <c r="B55" s="52" t="s">
        <v>7</v>
      </c>
      <c r="C55" s="59">
        <f t="shared" si="24"/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60"/>
    </row>
    <row r="56" spans="1:11" ht="48" thickBot="1">
      <c r="A56" s="55"/>
      <c r="B56" s="56" t="s">
        <v>70</v>
      </c>
      <c r="C56" s="57">
        <f t="shared" si="24"/>
        <v>256.59999999999997</v>
      </c>
      <c r="D56" s="57">
        <f>D57+D58</f>
        <v>31.5</v>
      </c>
      <c r="E56" s="57">
        <f aca="true" t="shared" si="27" ref="E56:J56">E57+E58</f>
        <v>33.1</v>
      </c>
      <c r="F56" s="57">
        <f t="shared" si="27"/>
        <v>34.8</v>
      </c>
      <c r="G56" s="57">
        <f t="shared" si="27"/>
        <v>36.5</v>
      </c>
      <c r="H56" s="57">
        <f t="shared" si="27"/>
        <v>38.3</v>
      </c>
      <c r="I56" s="57">
        <f t="shared" si="27"/>
        <v>40.2</v>
      </c>
      <c r="J56" s="57">
        <f t="shared" si="27"/>
        <v>42.2</v>
      </c>
      <c r="K56" s="60" t="s">
        <v>33</v>
      </c>
    </row>
    <row r="57" spans="1:11" ht="16.5" thickBot="1">
      <c r="A57" s="55"/>
      <c r="B57" s="52" t="s">
        <v>6</v>
      </c>
      <c r="C57" s="59">
        <f t="shared" si="24"/>
        <v>256.59999999999997</v>
      </c>
      <c r="D57" s="59">
        <v>31.5</v>
      </c>
      <c r="E57" s="59">
        <v>33.1</v>
      </c>
      <c r="F57" s="59">
        <v>34.8</v>
      </c>
      <c r="G57" s="59">
        <v>36.5</v>
      </c>
      <c r="H57" s="59">
        <v>38.3</v>
      </c>
      <c r="I57" s="59">
        <v>40.2</v>
      </c>
      <c r="J57" s="59">
        <v>42.2</v>
      </c>
      <c r="K57" s="60"/>
    </row>
    <row r="58" spans="1:11" ht="16.5" thickBot="1">
      <c r="A58" s="55"/>
      <c r="B58" s="52" t="s">
        <v>7</v>
      </c>
      <c r="C58" s="59">
        <f t="shared" si="24"/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60"/>
    </row>
    <row r="59" spans="1:11" ht="15.75">
      <c r="A59" s="110"/>
      <c r="B59" s="112" t="s">
        <v>38</v>
      </c>
      <c r="C59" s="113"/>
      <c r="D59" s="113"/>
      <c r="E59" s="113"/>
      <c r="F59" s="113"/>
      <c r="G59" s="113"/>
      <c r="H59" s="113"/>
      <c r="I59" s="113"/>
      <c r="J59" s="113"/>
      <c r="K59" s="114"/>
    </row>
    <row r="60" spans="1:11" ht="16.5" thickBot="1">
      <c r="A60" s="111"/>
      <c r="B60" s="115" t="s">
        <v>39</v>
      </c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2.25" thickBot="1">
      <c r="A61" s="55"/>
      <c r="B61" s="52" t="s">
        <v>10</v>
      </c>
      <c r="C61" s="57">
        <f aca="true" t="shared" si="28" ref="C61:C69">D61+E61+F61+G61+H61+I61+J61</f>
        <v>6813.8</v>
      </c>
      <c r="D61" s="57">
        <f>D62+D63</f>
        <v>3323.8</v>
      </c>
      <c r="E61" s="57">
        <f aca="true" t="shared" si="29" ref="E61:J61">E62+E63</f>
        <v>3490</v>
      </c>
      <c r="F61" s="57">
        <f t="shared" si="29"/>
        <v>0</v>
      </c>
      <c r="G61" s="57">
        <f t="shared" si="29"/>
        <v>0</v>
      </c>
      <c r="H61" s="57">
        <f t="shared" si="29"/>
        <v>0</v>
      </c>
      <c r="I61" s="57">
        <f t="shared" si="29"/>
        <v>0</v>
      </c>
      <c r="J61" s="57">
        <f t="shared" si="29"/>
        <v>0</v>
      </c>
      <c r="K61" s="60"/>
    </row>
    <row r="62" spans="1:11" ht="16.5" thickBot="1">
      <c r="A62" s="55"/>
      <c r="B62" s="52" t="s">
        <v>6</v>
      </c>
      <c r="C62" s="59">
        <f t="shared" si="28"/>
        <v>6813.8</v>
      </c>
      <c r="D62" s="59">
        <f>D65+D68</f>
        <v>3323.8</v>
      </c>
      <c r="E62" s="59">
        <f aca="true" t="shared" si="30" ref="E62:J62">E65+E68</f>
        <v>3490</v>
      </c>
      <c r="F62" s="59">
        <f t="shared" si="30"/>
        <v>0</v>
      </c>
      <c r="G62" s="59">
        <f t="shared" si="30"/>
        <v>0</v>
      </c>
      <c r="H62" s="59">
        <f t="shared" si="30"/>
        <v>0</v>
      </c>
      <c r="I62" s="59">
        <f t="shared" si="30"/>
        <v>0</v>
      </c>
      <c r="J62" s="59">
        <f t="shared" si="30"/>
        <v>0</v>
      </c>
      <c r="K62" s="60"/>
    </row>
    <row r="63" spans="1:11" ht="16.5" thickBot="1">
      <c r="A63" s="55"/>
      <c r="B63" s="52" t="s">
        <v>7</v>
      </c>
      <c r="C63" s="59">
        <f t="shared" si="28"/>
        <v>0</v>
      </c>
      <c r="D63" s="59">
        <v>0</v>
      </c>
      <c r="E63" s="59">
        <v>0</v>
      </c>
      <c r="F63" s="59">
        <v>0</v>
      </c>
      <c r="G63" s="59">
        <f>G66+G69</f>
        <v>0</v>
      </c>
      <c r="H63" s="59">
        <f>H66+H69</f>
        <v>0</v>
      </c>
      <c r="I63" s="59">
        <f>I66+I69</f>
        <v>0</v>
      </c>
      <c r="J63" s="59">
        <f>J66+J69</f>
        <v>0</v>
      </c>
      <c r="K63" s="60"/>
    </row>
    <row r="64" spans="1:11" ht="79.5" thickBot="1">
      <c r="A64" s="55"/>
      <c r="B64" s="56" t="s">
        <v>76</v>
      </c>
      <c r="C64" s="59">
        <f t="shared" si="28"/>
        <v>0</v>
      </c>
      <c r="D64" s="59">
        <f aca="true" t="shared" si="31" ref="D64:J64">D65+D66</f>
        <v>0</v>
      </c>
      <c r="E64" s="59">
        <f t="shared" si="31"/>
        <v>0</v>
      </c>
      <c r="F64" s="59">
        <f t="shared" si="31"/>
        <v>0</v>
      </c>
      <c r="G64" s="59">
        <f t="shared" si="31"/>
        <v>0</v>
      </c>
      <c r="H64" s="59">
        <f t="shared" si="31"/>
        <v>0</v>
      </c>
      <c r="I64" s="59">
        <f t="shared" si="31"/>
        <v>0</v>
      </c>
      <c r="J64" s="59">
        <f t="shared" si="31"/>
        <v>0</v>
      </c>
      <c r="K64" s="60" t="s">
        <v>41</v>
      </c>
    </row>
    <row r="65" spans="1:11" ht="16.5" thickBot="1">
      <c r="A65" s="55"/>
      <c r="B65" s="52" t="s">
        <v>6</v>
      </c>
      <c r="C65" s="59">
        <f t="shared" si="28"/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60"/>
    </row>
    <row r="66" spans="1:12" ht="16.5" thickBot="1">
      <c r="A66" s="55"/>
      <c r="B66" s="52" t="s">
        <v>7</v>
      </c>
      <c r="C66" s="59">
        <f t="shared" si="28"/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60"/>
      <c r="L66" s="41" t="s">
        <v>71</v>
      </c>
    </row>
    <row r="67" spans="1:11" ht="79.5" thickBot="1">
      <c r="A67" s="55"/>
      <c r="B67" s="56" t="s">
        <v>77</v>
      </c>
      <c r="C67" s="57">
        <f t="shared" si="28"/>
        <v>6813.8</v>
      </c>
      <c r="D67" s="57">
        <f aca="true" t="shared" si="32" ref="D67:J67">D68+D69</f>
        <v>3323.8</v>
      </c>
      <c r="E67" s="57">
        <f t="shared" si="32"/>
        <v>3490</v>
      </c>
      <c r="F67" s="57">
        <f t="shared" si="32"/>
        <v>0</v>
      </c>
      <c r="G67" s="57">
        <f t="shared" si="32"/>
        <v>0</v>
      </c>
      <c r="H67" s="57">
        <f t="shared" si="32"/>
        <v>0</v>
      </c>
      <c r="I67" s="57">
        <f t="shared" si="32"/>
        <v>0</v>
      </c>
      <c r="J67" s="57">
        <f t="shared" si="32"/>
        <v>0</v>
      </c>
      <c r="K67" s="60" t="s">
        <v>45</v>
      </c>
    </row>
    <row r="68" spans="1:11" ht="16.5" thickBot="1">
      <c r="A68" s="55"/>
      <c r="B68" s="52" t="s">
        <v>6</v>
      </c>
      <c r="C68" s="59">
        <f t="shared" si="28"/>
        <v>6813.8</v>
      </c>
      <c r="D68" s="59">
        <v>3323.8</v>
      </c>
      <c r="E68" s="59">
        <v>3490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60"/>
    </row>
    <row r="69" spans="1:11" ht="16.5" thickBot="1">
      <c r="A69" s="55"/>
      <c r="B69" s="52" t="s">
        <v>7</v>
      </c>
      <c r="C69" s="59">
        <f t="shared" si="28"/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/>
    </row>
    <row r="70" spans="1:11" ht="15.75">
      <c r="A70" s="110"/>
      <c r="B70" s="112" t="s">
        <v>48</v>
      </c>
      <c r="C70" s="113"/>
      <c r="D70" s="113"/>
      <c r="E70" s="113"/>
      <c r="F70" s="113"/>
      <c r="G70" s="113"/>
      <c r="H70" s="113"/>
      <c r="I70" s="113"/>
      <c r="J70" s="113"/>
      <c r="K70" s="114"/>
    </row>
    <row r="71" spans="1:11" ht="16.5" thickBot="1">
      <c r="A71" s="111"/>
      <c r="B71" s="115" t="s">
        <v>49</v>
      </c>
      <c r="C71" s="116"/>
      <c r="D71" s="116"/>
      <c r="E71" s="116"/>
      <c r="F71" s="116"/>
      <c r="G71" s="116"/>
      <c r="H71" s="116"/>
      <c r="I71" s="116"/>
      <c r="J71" s="116"/>
      <c r="K71" s="117"/>
    </row>
    <row r="72" spans="1:11" ht="32.25" thickBot="1">
      <c r="A72" s="55"/>
      <c r="B72" s="52" t="s">
        <v>10</v>
      </c>
      <c r="C72" s="57">
        <f aca="true" t="shared" si="33" ref="C72:C80">D72+E72+F72+G72+H72+I72+J72</f>
        <v>191141.9</v>
      </c>
      <c r="D72" s="57">
        <f>D73</f>
        <v>24557.1</v>
      </c>
      <c r="E72" s="57">
        <f aca="true" t="shared" si="34" ref="E72:J72">E73</f>
        <v>24906.100000000002</v>
      </c>
      <c r="F72" s="57">
        <f t="shared" si="34"/>
        <v>25640.2</v>
      </c>
      <c r="G72" s="57">
        <f t="shared" si="34"/>
        <v>26922.2</v>
      </c>
      <c r="H72" s="57">
        <f t="shared" si="34"/>
        <v>28268.4</v>
      </c>
      <c r="I72" s="57">
        <f t="shared" si="34"/>
        <v>29681.899999999998</v>
      </c>
      <c r="J72" s="57">
        <f t="shared" si="34"/>
        <v>31166</v>
      </c>
      <c r="K72" s="60"/>
    </row>
    <row r="73" spans="1:11" ht="16.5" thickBot="1">
      <c r="A73" s="55"/>
      <c r="B73" s="52" t="s">
        <v>7</v>
      </c>
      <c r="C73" s="59">
        <f t="shared" si="33"/>
        <v>191141.9</v>
      </c>
      <c r="D73" s="64">
        <f>D75+D77+D80</f>
        <v>24557.1</v>
      </c>
      <c r="E73" s="64">
        <f aca="true" t="shared" si="35" ref="E73:J73">E75+E77+E80</f>
        <v>24906.100000000002</v>
      </c>
      <c r="F73" s="64">
        <f t="shared" si="35"/>
        <v>25640.2</v>
      </c>
      <c r="G73" s="64">
        <f t="shared" si="35"/>
        <v>26922.2</v>
      </c>
      <c r="H73" s="64">
        <f t="shared" si="35"/>
        <v>28268.4</v>
      </c>
      <c r="I73" s="64">
        <f t="shared" si="35"/>
        <v>29681.899999999998</v>
      </c>
      <c r="J73" s="64">
        <f t="shared" si="35"/>
        <v>31166</v>
      </c>
      <c r="K73" s="60"/>
    </row>
    <row r="74" spans="1:11" ht="95.25" thickBot="1">
      <c r="A74" s="55"/>
      <c r="B74" s="56" t="s">
        <v>79</v>
      </c>
      <c r="C74" s="57">
        <f t="shared" si="33"/>
        <v>20097.4</v>
      </c>
      <c r="D74" s="66">
        <f>D75</f>
        <v>2652.5</v>
      </c>
      <c r="E74" s="66">
        <f aca="true" t="shared" si="36" ref="E74:J74">E75</f>
        <v>2672.9</v>
      </c>
      <c r="F74" s="66">
        <f t="shared" si="36"/>
        <v>2673.3</v>
      </c>
      <c r="G74" s="66">
        <f t="shared" si="36"/>
        <v>2807</v>
      </c>
      <c r="H74" s="66">
        <f t="shared" si="36"/>
        <v>2947.4</v>
      </c>
      <c r="I74" s="66">
        <f t="shared" si="36"/>
        <v>3094.8</v>
      </c>
      <c r="J74" s="66">
        <f t="shared" si="36"/>
        <v>3249.5</v>
      </c>
      <c r="K74" s="60"/>
    </row>
    <row r="75" spans="1:11" ht="16.5" thickBot="1">
      <c r="A75" s="55"/>
      <c r="B75" s="52" t="s">
        <v>7</v>
      </c>
      <c r="C75" s="59">
        <f t="shared" si="33"/>
        <v>20097.4</v>
      </c>
      <c r="D75" s="64">
        <v>2652.5</v>
      </c>
      <c r="E75" s="64">
        <v>2672.9</v>
      </c>
      <c r="F75" s="64">
        <v>2673.3</v>
      </c>
      <c r="G75" s="64">
        <v>2807</v>
      </c>
      <c r="H75" s="64">
        <v>2947.4</v>
      </c>
      <c r="I75" s="64">
        <v>3094.8</v>
      </c>
      <c r="J75" s="64">
        <v>3249.5</v>
      </c>
      <c r="K75" s="60"/>
    </row>
    <row r="76" spans="1:11" ht="79.5" thickBot="1">
      <c r="A76" s="55"/>
      <c r="B76" s="56" t="s">
        <v>81</v>
      </c>
      <c r="C76" s="57">
        <f t="shared" si="33"/>
        <v>171044.5</v>
      </c>
      <c r="D76" s="57">
        <f>D77</f>
        <v>21904.6</v>
      </c>
      <c r="E76" s="57">
        <f aca="true" t="shared" si="37" ref="E76:J76">E77</f>
        <v>22233.2</v>
      </c>
      <c r="F76" s="57">
        <f t="shared" si="37"/>
        <v>22966.9</v>
      </c>
      <c r="G76" s="57">
        <f t="shared" si="37"/>
        <v>24115.2</v>
      </c>
      <c r="H76" s="57">
        <f t="shared" si="37"/>
        <v>25321</v>
      </c>
      <c r="I76" s="57">
        <f t="shared" si="37"/>
        <v>26587.1</v>
      </c>
      <c r="J76" s="57">
        <f t="shared" si="37"/>
        <v>27916.5</v>
      </c>
      <c r="K76" s="60" t="s">
        <v>53</v>
      </c>
    </row>
    <row r="77" spans="1:11" ht="16.5" thickBot="1">
      <c r="A77" s="55"/>
      <c r="B77" s="52" t="s">
        <v>7</v>
      </c>
      <c r="C77" s="59">
        <f t="shared" si="33"/>
        <v>171044.5</v>
      </c>
      <c r="D77" s="59">
        <v>21904.6</v>
      </c>
      <c r="E77" s="59">
        <v>22233.2</v>
      </c>
      <c r="F77" s="59">
        <v>22966.9</v>
      </c>
      <c r="G77" s="59">
        <v>24115.2</v>
      </c>
      <c r="H77" s="59">
        <v>25321</v>
      </c>
      <c r="I77" s="59">
        <v>26587.1</v>
      </c>
      <c r="J77" s="59">
        <v>27916.5</v>
      </c>
      <c r="K77" s="60"/>
    </row>
    <row r="78" spans="1:11" ht="48" thickBot="1">
      <c r="A78" s="55"/>
      <c r="B78" s="56" t="s">
        <v>80</v>
      </c>
      <c r="C78" s="57">
        <f t="shared" si="33"/>
        <v>0</v>
      </c>
      <c r="D78" s="57">
        <f aca="true" t="shared" si="38" ref="D78:J78">D79+D80</f>
        <v>0</v>
      </c>
      <c r="E78" s="57">
        <f t="shared" si="38"/>
        <v>0</v>
      </c>
      <c r="F78" s="57">
        <f t="shared" si="38"/>
        <v>0</v>
      </c>
      <c r="G78" s="57">
        <f t="shared" si="38"/>
        <v>0</v>
      </c>
      <c r="H78" s="57">
        <f t="shared" si="38"/>
        <v>0</v>
      </c>
      <c r="I78" s="57">
        <f t="shared" si="38"/>
        <v>0</v>
      </c>
      <c r="J78" s="57">
        <f t="shared" si="38"/>
        <v>0</v>
      </c>
      <c r="K78" s="60" t="s">
        <v>55</v>
      </c>
    </row>
    <row r="79" spans="1:11" ht="16.5" thickBot="1">
      <c r="A79" s="55"/>
      <c r="B79" s="52" t="s">
        <v>6</v>
      </c>
      <c r="C79" s="59">
        <f t="shared" si="33"/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60"/>
    </row>
    <row r="80" spans="1:11" ht="16.5" thickBot="1">
      <c r="A80" s="55"/>
      <c r="B80" s="52" t="s">
        <v>56</v>
      </c>
      <c r="C80" s="59">
        <f t="shared" si="33"/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60"/>
    </row>
  </sheetData>
  <sheetProtection/>
  <mergeCells count="14">
    <mergeCell ref="I1:K5"/>
    <mergeCell ref="A7:K9"/>
    <mergeCell ref="B59:K59"/>
    <mergeCell ref="B60:K60"/>
    <mergeCell ref="B11:B15"/>
    <mergeCell ref="C11:J14"/>
    <mergeCell ref="B21:K21"/>
    <mergeCell ref="B29:K29"/>
    <mergeCell ref="A70:A71"/>
    <mergeCell ref="B70:K70"/>
    <mergeCell ref="B71:K71"/>
    <mergeCell ref="B43:K43"/>
    <mergeCell ref="B52:K52"/>
    <mergeCell ref="A59:A60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46">
      <selection activeCell="A46" sqref="A1:IV16384"/>
    </sheetView>
  </sheetViews>
  <sheetFormatPr defaultColWidth="9.140625" defaultRowHeight="15"/>
  <cols>
    <col min="1" max="1" width="8.7109375" style="41" bestFit="1" customWidth="1"/>
    <col min="2" max="2" width="47.00390625" style="41" customWidth="1"/>
    <col min="3" max="3" width="17.140625" style="41" customWidth="1"/>
    <col min="4" max="4" width="13.421875" style="41" bestFit="1" customWidth="1"/>
    <col min="5" max="6" width="12.28125" style="41" bestFit="1" customWidth="1"/>
    <col min="7" max="7" width="16.8515625" style="41" bestFit="1" customWidth="1"/>
    <col min="8" max="8" width="12.140625" style="41" bestFit="1" customWidth="1"/>
    <col min="9" max="9" width="13.28125" style="41" bestFit="1" customWidth="1"/>
    <col min="10" max="10" width="14.00390625" style="41" bestFit="1" customWidth="1"/>
    <col min="11" max="11" width="21.8515625" style="41" customWidth="1"/>
    <col min="12" max="16384" width="9.140625" style="41" customWidth="1"/>
  </cols>
  <sheetData>
    <row r="1" spans="9:11" ht="15">
      <c r="I1" s="121" t="s">
        <v>74</v>
      </c>
      <c r="J1" s="122"/>
      <c r="K1" s="122"/>
    </row>
    <row r="2" spans="9:11" ht="15">
      <c r="I2" s="122"/>
      <c r="J2" s="122"/>
      <c r="K2" s="122"/>
    </row>
    <row r="3" spans="9:11" ht="15">
      <c r="I3" s="122"/>
      <c r="J3" s="122"/>
      <c r="K3" s="122"/>
    </row>
    <row r="4" spans="9:11" ht="15">
      <c r="I4" s="122"/>
      <c r="J4" s="122"/>
      <c r="K4" s="122"/>
    </row>
    <row r="5" spans="9:11" ht="15">
      <c r="I5" s="122"/>
      <c r="J5" s="122"/>
      <c r="K5" s="122"/>
    </row>
    <row r="6" ht="15" hidden="1"/>
    <row r="7" spans="1:11" ht="26.25" customHeight="1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ht="15.75" thickBot="1"/>
    <row r="11" spans="1:11" ht="47.25">
      <c r="A11" s="42" t="s">
        <v>0</v>
      </c>
      <c r="B11" s="124" t="s">
        <v>1</v>
      </c>
      <c r="C11" s="112" t="s">
        <v>2</v>
      </c>
      <c r="D11" s="113"/>
      <c r="E11" s="113"/>
      <c r="F11" s="113"/>
      <c r="G11" s="113"/>
      <c r="H11" s="113"/>
      <c r="I11" s="113"/>
      <c r="J11" s="114"/>
      <c r="K11" s="43" t="s">
        <v>57</v>
      </c>
    </row>
    <row r="12" spans="1:11" ht="47.25">
      <c r="A12" s="44" t="s">
        <v>60</v>
      </c>
      <c r="B12" s="125"/>
      <c r="C12" s="127"/>
      <c r="D12" s="128"/>
      <c r="E12" s="128"/>
      <c r="F12" s="128"/>
      <c r="G12" s="128"/>
      <c r="H12" s="128"/>
      <c r="I12" s="128"/>
      <c r="J12" s="129"/>
      <c r="K12" s="45" t="s">
        <v>58</v>
      </c>
    </row>
    <row r="13" spans="1:11" ht="15.75">
      <c r="A13" s="46"/>
      <c r="B13" s="125"/>
      <c r="C13" s="127"/>
      <c r="D13" s="128"/>
      <c r="E13" s="128"/>
      <c r="F13" s="128"/>
      <c r="G13" s="128"/>
      <c r="H13" s="128"/>
      <c r="I13" s="128"/>
      <c r="J13" s="129"/>
      <c r="K13" s="45" t="s">
        <v>59</v>
      </c>
    </row>
    <row r="14" spans="1:11" ht="16.5" thickBot="1">
      <c r="A14" s="46"/>
      <c r="B14" s="125"/>
      <c r="C14" s="115"/>
      <c r="D14" s="116"/>
      <c r="E14" s="116"/>
      <c r="F14" s="116"/>
      <c r="G14" s="116"/>
      <c r="H14" s="116"/>
      <c r="I14" s="116"/>
      <c r="J14" s="117"/>
      <c r="K14" s="47"/>
    </row>
    <row r="15" spans="1:11" ht="32.25" thickBot="1">
      <c r="A15" s="48"/>
      <c r="B15" s="126"/>
      <c r="C15" s="47" t="s">
        <v>3</v>
      </c>
      <c r="D15" s="47" t="s">
        <v>61</v>
      </c>
      <c r="E15" s="47" t="s">
        <v>62</v>
      </c>
      <c r="F15" s="47" t="s">
        <v>63</v>
      </c>
      <c r="G15" s="47" t="s">
        <v>64</v>
      </c>
      <c r="H15" s="47" t="s">
        <v>65</v>
      </c>
      <c r="I15" s="47" t="s">
        <v>66</v>
      </c>
      <c r="J15" s="47" t="s">
        <v>67</v>
      </c>
      <c r="K15" s="47"/>
    </row>
    <row r="16" spans="1:11" ht="16.5" thickBot="1">
      <c r="A16" s="49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</row>
    <row r="17" spans="1:11" ht="32.25" thickBot="1">
      <c r="A17" s="51"/>
      <c r="B17" s="56" t="s">
        <v>4</v>
      </c>
      <c r="C17" s="65">
        <f>D17+E17+F17+G17+H17+I17+J17</f>
        <v>4417885.3</v>
      </c>
      <c r="D17" s="65">
        <f>D18+D19+D20</f>
        <v>538178.3999999999</v>
      </c>
      <c r="E17" s="65">
        <f aca="true" t="shared" si="0" ref="E17:J17">E18+E19+E20</f>
        <v>567752.3</v>
      </c>
      <c r="F17" s="65">
        <f t="shared" si="0"/>
        <v>600033.9</v>
      </c>
      <c r="G17" s="65">
        <f t="shared" si="0"/>
        <v>629891.3999999999</v>
      </c>
      <c r="H17" s="65">
        <f t="shared" si="0"/>
        <v>661242.1000000001</v>
      </c>
      <c r="I17" s="65">
        <f t="shared" si="0"/>
        <v>693137.7</v>
      </c>
      <c r="J17" s="65">
        <f t="shared" si="0"/>
        <v>727649.5</v>
      </c>
      <c r="K17" s="54"/>
    </row>
    <row r="18" spans="1:11" ht="16.5" thickBot="1">
      <c r="A18" s="51"/>
      <c r="B18" s="52" t="s">
        <v>5</v>
      </c>
      <c r="C18" s="53">
        <f>D18+E18+F18+G18+H18+I18+J18</f>
        <v>20279</v>
      </c>
      <c r="D18" s="53">
        <f>D31</f>
        <v>2897</v>
      </c>
      <c r="E18" s="53">
        <f aca="true" t="shared" si="1" ref="E18:J18">E31</f>
        <v>2897</v>
      </c>
      <c r="F18" s="53">
        <f t="shared" si="1"/>
        <v>2897</v>
      </c>
      <c r="G18" s="53">
        <f t="shared" si="1"/>
        <v>2897</v>
      </c>
      <c r="H18" s="53">
        <f t="shared" si="1"/>
        <v>2897</v>
      </c>
      <c r="I18" s="53">
        <f t="shared" si="1"/>
        <v>2897</v>
      </c>
      <c r="J18" s="53">
        <f t="shared" si="1"/>
        <v>2897</v>
      </c>
      <c r="K18" s="53"/>
    </row>
    <row r="19" spans="1:11" ht="16.5" thickBot="1">
      <c r="A19" s="51"/>
      <c r="B19" s="52" t="s">
        <v>6</v>
      </c>
      <c r="C19" s="53">
        <f>D19+E19+F19+G19+H19+I19+J19</f>
        <v>2242141.6</v>
      </c>
      <c r="D19" s="53">
        <f aca="true" t="shared" si="2" ref="D19:J19">D23+D32+D45+D57+D65</f>
        <v>260643.8</v>
      </c>
      <c r="E19" s="53">
        <f t="shared" si="2"/>
        <v>284331.8</v>
      </c>
      <c r="F19" s="53">
        <f t="shared" si="2"/>
        <v>307142.8</v>
      </c>
      <c r="G19" s="53">
        <f t="shared" si="2"/>
        <v>322500.6</v>
      </c>
      <c r="H19" s="53">
        <f t="shared" si="2"/>
        <v>338626.5</v>
      </c>
      <c r="I19" s="53">
        <f t="shared" si="2"/>
        <v>355559.2</v>
      </c>
      <c r="J19" s="53">
        <f t="shared" si="2"/>
        <v>373336.9</v>
      </c>
      <c r="K19" s="54"/>
    </row>
    <row r="20" spans="1:11" ht="16.5" thickBot="1">
      <c r="A20" s="51"/>
      <c r="B20" s="52" t="s">
        <v>7</v>
      </c>
      <c r="C20" s="53">
        <f>D20+E20+F20+G20+H20+I20+J20</f>
        <v>2155464.7</v>
      </c>
      <c r="D20" s="53">
        <f aca="true" t="shared" si="3" ref="D20:J20">D24+D33+D46+D58+D66+D76</f>
        <v>274637.6</v>
      </c>
      <c r="E20" s="53">
        <f t="shared" si="3"/>
        <v>280523.5</v>
      </c>
      <c r="F20" s="53">
        <f t="shared" si="3"/>
        <v>289994.10000000003</v>
      </c>
      <c r="G20" s="53">
        <f t="shared" si="3"/>
        <v>304493.8</v>
      </c>
      <c r="H20" s="53">
        <f t="shared" si="3"/>
        <v>319718.60000000003</v>
      </c>
      <c r="I20" s="53">
        <f t="shared" si="3"/>
        <v>334681.5</v>
      </c>
      <c r="J20" s="53">
        <f t="shared" si="3"/>
        <v>351415.6</v>
      </c>
      <c r="K20" s="54"/>
    </row>
    <row r="21" spans="1:11" ht="16.5" thickBot="1">
      <c r="A21" s="51"/>
      <c r="B21" s="118" t="s">
        <v>9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32.25" thickBot="1">
      <c r="A22" s="55"/>
      <c r="B22" s="56" t="s">
        <v>10</v>
      </c>
      <c r="C22" s="57">
        <f aca="true" t="shared" si="4" ref="C22:C28">D22+E22+F22+G22+H22+I22+J22</f>
        <v>1867972.7</v>
      </c>
      <c r="D22" s="57">
        <f>D25+D27</f>
        <v>226658</v>
      </c>
      <c r="E22" s="57">
        <f aca="true" t="shared" si="5" ref="E22:J22">E25+E27</f>
        <v>239412</v>
      </c>
      <c r="F22" s="57">
        <f t="shared" si="5"/>
        <v>253709</v>
      </c>
      <c r="G22" s="57">
        <f t="shared" si="5"/>
        <v>266394.5</v>
      </c>
      <c r="H22" s="57">
        <f t="shared" si="5"/>
        <v>279714.2</v>
      </c>
      <c r="I22" s="57">
        <f t="shared" si="5"/>
        <v>293700</v>
      </c>
      <c r="J22" s="57">
        <f t="shared" si="5"/>
        <v>308385</v>
      </c>
      <c r="K22" s="58"/>
    </row>
    <row r="23" spans="1:11" ht="16.5" thickBot="1">
      <c r="A23" s="55"/>
      <c r="B23" s="52" t="s">
        <v>6</v>
      </c>
      <c r="C23" s="59">
        <f t="shared" si="4"/>
        <v>866322.5</v>
      </c>
      <c r="D23" s="59">
        <f>D26</f>
        <v>100158</v>
      </c>
      <c r="E23" s="59">
        <f aca="true" t="shared" si="6" ref="E23:J23">E26</f>
        <v>109117</v>
      </c>
      <c r="F23" s="59">
        <f t="shared" si="6"/>
        <v>118909</v>
      </c>
      <c r="G23" s="59">
        <f t="shared" si="6"/>
        <v>124854.5</v>
      </c>
      <c r="H23" s="59">
        <f t="shared" si="6"/>
        <v>131097.2</v>
      </c>
      <c r="I23" s="59">
        <f t="shared" si="6"/>
        <v>137652.1</v>
      </c>
      <c r="J23" s="59">
        <f t="shared" si="6"/>
        <v>144534.7</v>
      </c>
      <c r="K23" s="60"/>
    </row>
    <row r="24" spans="1:11" ht="16.5" thickBot="1">
      <c r="A24" s="55"/>
      <c r="B24" s="52" t="s">
        <v>7</v>
      </c>
      <c r="C24" s="59">
        <f t="shared" si="4"/>
        <v>1001650.2</v>
      </c>
      <c r="D24" s="59">
        <f>D28</f>
        <v>126500</v>
      </c>
      <c r="E24" s="59">
        <f aca="true" t="shared" si="7" ref="E24:J24">E28</f>
        <v>130295</v>
      </c>
      <c r="F24" s="59">
        <f t="shared" si="7"/>
        <v>134800</v>
      </c>
      <c r="G24" s="59">
        <f t="shared" si="7"/>
        <v>141540</v>
      </c>
      <c r="H24" s="59">
        <f t="shared" si="7"/>
        <v>148617</v>
      </c>
      <c r="I24" s="59">
        <f t="shared" si="7"/>
        <v>156047.9</v>
      </c>
      <c r="J24" s="59">
        <f t="shared" si="7"/>
        <v>163850.3</v>
      </c>
      <c r="K24" s="60"/>
    </row>
    <row r="25" spans="1:11" ht="95.25" thickBot="1">
      <c r="A25" s="55"/>
      <c r="B25" s="56" t="s">
        <v>13</v>
      </c>
      <c r="C25" s="57">
        <f t="shared" si="4"/>
        <v>866322.5</v>
      </c>
      <c r="D25" s="57">
        <f>D26</f>
        <v>100158</v>
      </c>
      <c r="E25" s="57">
        <f aca="true" t="shared" si="8" ref="E25:J25">E26</f>
        <v>109117</v>
      </c>
      <c r="F25" s="57">
        <f t="shared" si="8"/>
        <v>118909</v>
      </c>
      <c r="G25" s="57">
        <f t="shared" si="8"/>
        <v>124854.5</v>
      </c>
      <c r="H25" s="57">
        <f t="shared" si="8"/>
        <v>131097.2</v>
      </c>
      <c r="I25" s="57">
        <f t="shared" si="8"/>
        <v>137652.1</v>
      </c>
      <c r="J25" s="57">
        <f t="shared" si="8"/>
        <v>144534.7</v>
      </c>
      <c r="K25" s="60" t="s">
        <v>14</v>
      </c>
    </row>
    <row r="26" spans="1:11" ht="16.5" thickBot="1">
      <c r="A26" s="55"/>
      <c r="B26" s="52" t="s">
        <v>6</v>
      </c>
      <c r="C26" s="59">
        <f t="shared" si="4"/>
        <v>866322.5</v>
      </c>
      <c r="D26" s="59">
        <v>100158</v>
      </c>
      <c r="E26" s="59">
        <v>109117</v>
      </c>
      <c r="F26" s="59">
        <v>118909</v>
      </c>
      <c r="G26" s="59">
        <v>124854.5</v>
      </c>
      <c r="H26" s="59">
        <v>131097.2</v>
      </c>
      <c r="I26" s="59">
        <v>137652.1</v>
      </c>
      <c r="J26" s="59">
        <v>144534.7</v>
      </c>
      <c r="K26" s="60"/>
    </row>
    <row r="27" spans="1:11" ht="95.25" thickBot="1">
      <c r="A27" s="55"/>
      <c r="B27" s="56" t="s">
        <v>15</v>
      </c>
      <c r="C27" s="57">
        <f t="shared" si="4"/>
        <v>1001650.2</v>
      </c>
      <c r="D27" s="57">
        <f>D28</f>
        <v>126500</v>
      </c>
      <c r="E27" s="57">
        <f aca="true" t="shared" si="9" ref="E27:J27">E28</f>
        <v>130295</v>
      </c>
      <c r="F27" s="57">
        <f t="shared" si="9"/>
        <v>134800</v>
      </c>
      <c r="G27" s="57">
        <f t="shared" si="9"/>
        <v>141540</v>
      </c>
      <c r="H27" s="57">
        <f t="shared" si="9"/>
        <v>148617</v>
      </c>
      <c r="I27" s="57">
        <f t="shared" si="9"/>
        <v>156047.9</v>
      </c>
      <c r="J27" s="57">
        <f t="shared" si="9"/>
        <v>163850.3</v>
      </c>
      <c r="K27" s="60" t="s">
        <v>14</v>
      </c>
    </row>
    <row r="28" spans="1:11" ht="16.5" thickBot="1">
      <c r="A28" s="55"/>
      <c r="B28" s="52" t="s">
        <v>72</v>
      </c>
      <c r="C28" s="59">
        <f t="shared" si="4"/>
        <v>1001650.2</v>
      </c>
      <c r="D28" s="59">
        <v>126500</v>
      </c>
      <c r="E28" s="59">
        <v>130295</v>
      </c>
      <c r="F28" s="59">
        <v>134800</v>
      </c>
      <c r="G28" s="59">
        <v>141540</v>
      </c>
      <c r="H28" s="59">
        <v>148617</v>
      </c>
      <c r="I28" s="59">
        <v>156047.9</v>
      </c>
      <c r="J28" s="59">
        <v>163850.3</v>
      </c>
      <c r="K28" s="60"/>
    </row>
    <row r="29" spans="1:11" ht="16.5" thickBot="1">
      <c r="A29" s="61"/>
      <c r="B29" s="118" t="s">
        <v>17</v>
      </c>
      <c r="C29" s="119"/>
      <c r="D29" s="119"/>
      <c r="E29" s="119"/>
      <c r="F29" s="119"/>
      <c r="G29" s="119"/>
      <c r="H29" s="119"/>
      <c r="I29" s="119"/>
      <c r="J29" s="119"/>
      <c r="K29" s="120"/>
    </row>
    <row r="30" spans="1:11" ht="32.25" thickBot="1">
      <c r="A30" s="55"/>
      <c r="B30" s="56" t="s">
        <v>10</v>
      </c>
      <c r="C30" s="57">
        <f>D30+E30+F30+G30+H30+I30+J30</f>
        <v>1973348.6</v>
      </c>
      <c r="D30" s="57">
        <f>D31+D32+D33</f>
        <v>235336.4</v>
      </c>
      <c r="E30" s="57">
        <f aca="true" t="shared" si="10" ref="E30:J30">E31+E32+E33</f>
        <v>250834.4</v>
      </c>
      <c r="F30" s="57">
        <f t="shared" si="10"/>
        <v>269416.3</v>
      </c>
      <c r="G30" s="57">
        <f t="shared" si="10"/>
        <v>282742.7</v>
      </c>
      <c r="H30" s="57">
        <f t="shared" si="10"/>
        <v>296735.5</v>
      </c>
      <c r="I30" s="57">
        <f t="shared" si="10"/>
        <v>311428.4</v>
      </c>
      <c r="J30" s="57">
        <f t="shared" si="10"/>
        <v>326854.9</v>
      </c>
      <c r="K30" s="60"/>
    </row>
    <row r="31" spans="1:11" ht="16.5" thickBot="1">
      <c r="A31" s="55"/>
      <c r="B31" s="52" t="s">
        <v>5</v>
      </c>
      <c r="C31" s="59">
        <f>D31+E31+F31+G31+H31+I31+J31</f>
        <v>20279</v>
      </c>
      <c r="D31" s="59">
        <v>2897</v>
      </c>
      <c r="E31" s="59">
        <v>2897</v>
      </c>
      <c r="F31" s="59">
        <v>2897</v>
      </c>
      <c r="G31" s="59">
        <v>2897</v>
      </c>
      <c r="H31" s="59">
        <v>2897</v>
      </c>
      <c r="I31" s="59">
        <v>2897</v>
      </c>
      <c r="J31" s="59">
        <v>2897</v>
      </c>
      <c r="K31" s="60"/>
    </row>
    <row r="32" spans="1:11" ht="16.5" thickBot="1">
      <c r="A32" s="55"/>
      <c r="B32" s="52" t="s">
        <v>6</v>
      </c>
      <c r="C32" s="59">
        <f>D32+E32+F32+G32+H32+I32+J32</f>
        <v>1289602.5</v>
      </c>
      <c r="D32" s="59">
        <f>D36+D40+D42</f>
        <v>147276</v>
      </c>
      <c r="E32" s="59">
        <f aca="true" t="shared" si="11" ref="E32:J32">E36+E40+E42</f>
        <v>161505</v>
      </c>
      <c r="F32" s="59">
        <f t="shared" si="11"/>
        <v>177503</v>
      </c>
      <c r="G32" s="59">
        <f t="shared" si="11"/>
        <v>186378.6</v>
      </c>
      <c r="H32" s="59">
        <f t="shared" si="11"/>
        <v>195698</v>
      </c>
      <c r="I32" s="59">
        <f t="shared" si="11"/>
        <v>205483.9</v>
      </c>
      <c r="J32" s="59">
        <f t="shared" si="11"/>
        <v>215758</v>
      </c>
      <c r="K32" s="60"/>
    </row>
    <row r="33" spans="1:11" ht="16.5" thickBot="1">
      <c r="A33" s="55"/>
      <c r="B33" s="52" t="s">
        <v>7</v>
      </c>
      <c r="C33" s="59">
        <f>D33+E33+F33+G33+H33+I33+J33</f>
        <v>663467.1</v>
      </c>
      <c r="D33" s="59">
        <f>D38</f>
        <v>85163.4</v>
      </c>
      <c r="E33" s="59">
        <f aca="true" t="shared" si="12" ref="E33:J33">E38</f>
        <v>86432.4</v>
      </c>
      <c r="F33" s="59">
        <f t="shared" si="12"/>
        <v>89016.3</v>
      </c>
      <c r="G33" s="59">
        <f t="shared" si="12"/>
        <v>93467.1</v>
      </c>
      <c r="H33" s="59">
        <f t="shared" si="12"/>
        <v>98140.5</v>
      </c>
      <c r="I33" s="59">
        <f t="shared" si="12"/>
        <v>103047.5</v>
      </c>
      <c r="J33" s="59">
        <f t="shared" si="12"/>
        <v>108199.9</v>
      </c>
      <c r="K33" s="60"/>
    </row>
    <row r="34" spans="1:11" ht="79.5" thickBot="1">
      <c r="A34" s="55"/>
      <c r="B34" s="56" t="s">
        <v>69</v>
      </c>
      <c r="C34" s="57">
        <f aca="true" t="shared" si="13" ref="C34:C42">D34+E34+F34+G34+H34+I34+J34</f>
        <v>1164797.5</v>
      </c>
      <c r="D34" s="57">
        <f>D36+D35</f>
        <v>132141</v>
      </c>
      <c r="E34" s="57">
        <f aca="true" t="shared" si="14" ref="E34:J34">E36+E35</f>
        <v>145608</v>
      </c>
      <c r="F34" s="57">
        <f t="shared" si="14"/>
        <v>160809</v>
      </c>
      <c r="G34" s="57">
        <f t="shared" si="14"/>
        <v>168704.6</v>
      </c>
      <c r="H34" s="57">
        <f t="shared" si="14"/>
        <v>176995</v>
      </c>
      <c r="I34" s="57">
        <f t="shared" si="14"/>
        <v>185699.9</v>
      </c>
      <c r="J34" s="57">
        <f t="shared" si="14"/>
        <v>194840</v>
      </c>
      <c r="K34" s="62" t="s">
        <v>21</v>
      </c>
    </row>
    <row r="35" spans="1:11" ht="16.5" thickBot="1">
      <c r="A35" s="55"/>
      <c r="B35" s="52" t="s">
        <v>5</v>
      </c>
      <c r="C35" s="59">
        <f t="shared" si="13"/>
        <v>20279</v>
      </c>
      <c r="D35" s="59">
        <v>2897</v>
      </c>
      <c r="E35" s="59">
        <v>2897</v>
      </c>
      <c r="F35" s="59">
        <v>2897</v>
      </c>
      <c r="G35" s="59">
        <v>2897</v>
      </c>
      <c r="H35" s="59">
        <v>2897</v>
      </c>
      <c r="I35" s="59">
        <v>2897</v>
      </c>
      <c r="J35" s="59">
        <v>2897</v>
      </c>
      <c r="K35" s="62"/>
    </row>
    <row r="36" spans="1:11" ht="16.5" thickBot="1">
      <c r="A36" s="55"/>
      <c r="B36" s="52" t="s">
        <v>6</v>
      </c>
      <c r="C36" s="59">
        <f t="shared" si="13"/>
        <v>1144518.5</v>
      </c>
      <c r="D36" s="59">
        <v>129244</v>
      </c>
      <c r="E36" s="59">
        <v>142711</v>
      </c>
      <c r="F36" s="59">
        <v>157912</v>
      </c>
      <c r="G36" s="59">
        <v>165807.6</v>
      </c>
      <c r="H36" s="59">
        <v>174098</v>
      </c>
      <c r="I36" s="59">
        <v>182802.9</v>
      </c>
      <c r="J36" s="59">
        <v>191943</v>
      </c>
      <c r="K36" s="60"/>
    </row>
    <row r="37" spans="1:11" ht="54" customHeight="1" thickBot="1">
      <c r="A37" s="55"/>
      <c r="B37" s="56" t="s">
        <v>78</v>
      </c>
      <c r="C37" s="57">
        <f>D37+E37+F37+G37+H37+I37+J37</f>
        <v>663467.1</v>
      </c>
      <c r="D37" s="57">
        <f>D38</f>
        <v>85163.4</v>
      </c>
      <c r="E37" s="57">
        <f aca="true" t="shared" si="15" ref="E37:J37">E38</f>
        <v>86432.4</v>
      </c>
      <c r="F37" s="57">
        <f t="shared" si="15"/>
        <v>89016.3</v>
      </c>
      <c r="G37" s="57">
        <f t="shared" si="15"/>
        <v>93467.1</v>
      </c>
      <c r="H37" s="57">
        <f t="shared" si="15"/>
        <v>98140.5</v>
      </c>
      <c r="I37" s="57">
        <f t="shared" si="15"/>
        <v>103047.5</v>
      </c>
      <c r="J37" s="57">
        <f t="shared" si="15"/>
        <v>108199.9</v>
      </c>
      <c r="K37" s="60"/>
    </row>
    <row r="38" spans="1:11" ht="16.5" thickBot="1">
      <c r="A38" s="55"/>
      <c r="B38" s="52" t="s">
        <v>7</v>
      </c>
      <c r="C38" s="59">
        <f>D38+E38+F38+G38+H38+I38+J38</f>
        <v>663467.1</v>
      </c>
      <c r="D38" s="59">
        <v>85163.4</v>
      </c>
      <c r="E38" s="59">
        <v>86432.4</v>
      </c>
      <c r="F38" s="59">
        <v>89016.3</v>
      </c>
      <c r="G38" s="59">
        <v>93467.1</v>
      </c>
      <c r="H38" s="59">
        <v>98140.5</v>
      </c>
      <c r="I38" s="59">
        <v>103047.5</v>
      </c>
      <c r="J38" s="59">
        <v>108199.9</v>
      </c>
      <c r="K38" s="60"/>
    </row>
    <row r="39" spans="1:11" ht="63.75" thickBot="1">
      <c r="A39" s="55"/>
      <c r="B39" s="56" t="s">
        <v>22</v>
      </c>
      <c r="C39" s="57">
        <f t="shared" si="13"/>
        <v>142207</v>
      </c>
      <c r="D39" s="57">
        <f>D40</f>
        <v>17680</v>
      </c>
      <c r="E39" s="57">
        <f aca="true" t="shared" si="16" ref="E39:J39">E40</f>
        <v>18424</v>
      </c>
      <c r="F39" s="57">
        <f t="shared" si="16"/>
        <v>19202</v>
      </c>
      <c r="G39" s="57">
        <f t="shared" si="16"/>
        <v>20162</v>
      </c>
      <c r="H39" s="57">
        <f t="shared" si="16"/>
        <v>21170</v>
      </c>
      <c r="I39" s="57">
        <f t="shared" si="16"/>
        <v>22229</v>
      </c>
      <c r="J39" s="57">
        <f t="shared" si="16"/>
        <v>23340</v>
      </c>
      <c r="K39" s="60" t="s">
        <v>23</v>
      </c>
    </row>
    <row r="40" spans="1:11" ht="16.5" thickBot="1">
      <c r="A40" s="55"/>
      <c r="B40" s="52" t="s">
        <v>6</v>
      </c>
      <c r="C40" s="59">
        <f t="shared" si="13"/>
        <v>142207</v>
      </c>
      <c r="D40" s="59">
        <v>17680</v>
      </c>
      <c r="E40" s="59">
        <v>18424</v>
      </c>
      <c r="F40" s="59">
        <v>19202</v>
      </c>
      <c r="G40" s="59">
        <v>20162</v>
      </c>
      <c r="H40" s="59">
        <v>21170</v>
      </c>
      <c r="I40" s="59">
        <v>22229</v>
      </c>
      <c r="J40" s="59">
        <v>23340</v>
      </c>
      <c r="K40" s="60"/>
    </row>
    <row r="41" spans="1:11" ht="95.25" thickBot="1">
      <c r="A41" s="55"/>
      <c r="B41" s="56" t="s">
        <v>24</v>
      </c>
      <c r="C41" s="57">
        <f t="shared" si="13"/>
        <v>2877</v>
      </c>
      <c r="D41" s="57">
        <f>D42</f>
        <v>352</v>
      </c>
      <c r="E41" s="57">
        <f aca="true" t="shared" si="17" ref="E41:J41">E42</f>
        <v>370</v>
      </c>
      <c r="F41" s="57">
        <f t="shared" si="17"/>
        <v>389</v>
      </c>
      <c r="G41" s="57">
        <f t="shared" si="17"/>
        <v>409</v>
      </c>
      <c r="H41" s="57">
        <f t="shared" si="17"/>
        <v>430</v>
      </c>
      <c r="I41" s="57">
        <f t="shared" si="17"/>
        <v>452</v>
      </c>
      <c r="J41" s="57">
        <f t="shared" si="17"/>
        <v>475</v>
      </c>
      <c r="K41" s="60" t="s">
        <v>25</v>
      </c>
    </row>
    <row r="42" spans="1:11" ht="16.5" thickBot="1">
      <c r="A42" s="55"/>
      <c r="B42" s="52" t="s">
        <v>6</v>
      </c>
      <c r="C42" s="59">
        <f t="shared" si="13"/>
        <v>2877</v>
      </c>
      <c r="D42" s="59">
        <v>352</v>
      </c>
      <c r="E42" s="59">
        <v>370</v>
      </c>
      <c r="F42" s="59">
        <v>389</v>
      </c>
      <c r="G42" s="59">
        <v>409</v>
      </c>
      <c r="H42" s="59">
        <v>430</v>
      </c>
      <c r="I42" s="59">
        <v>452</v>
      </c>
      <c r="J42" s="59">
        <v>475</v>
      </c>
      <c r="K42" s="60"/>
    </row>
    <row r="43" spans="1:11" ht="16.5" thickBot="1">
      <c r="A43" s="55"/>
      <c r="B43" s="118" t="s">
        <v>26</v>
      </c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ht="32.25" thickBot="1">
      <c r="A44" s="55"/>
      <c r="B44" s="56" t="s">
        <v>10</v>
      </c>
      <c r="C44" s="57">
        <f aca="true" t="shared" si="18" ref="C44:C54">D44+E44+F44+G44+H44+I44+J44</f>
        <v>378351.7</v>
      </c>
      <c r="D44" s="57">
        <f>D45+D46</f>
        <v>48271.6</v>
      </c>
      <c r="E44" s="57">
        <f aca="true" t="shared" si="19" ref="E44:J44">E45+E46</f>
        <v>49076.7</v>
      </c>
      <c r="F44" s="57">
        <f t="shared" si="19"/>
        <v>51233.600000000006</v>
      </c>
      <c r="G44" s="57">
        <f t="shared" si="19"/>
        <v>53795.5</v>
      </c>
      <c r="H44" s="57">
        <f t="shared" si="19"/>
        <v>56485.700000000004</v>
      </c>
      <c r="I44" s="57">
        <f t="shared" si="19"/>
        <v>58287.2</v>
      </c>
      <c r="J44" s="57">
        <f t="shared" si="19"/>
        <v>61201.4</v>
      </c>
      <c r="K44" s="60"/>
    </row>
    <row r="45" spans="1:11" ht="16.5" thickBot="1">
      <c r="A45" s="55"/>
      <c r="B45" s="52" t="s">
        <v>6</v>
      </c>
      <c r="C45" s="57">
        <f t="shared" si="18"/>
        <v>79146.2</v>
      </c>
      <c r="D45" s="59">
        <f>D53+D50</f>
        <v>9854.5</v>
      </c>
      <c r="E45" s="59">
        <f aca="true" t="shared" si="20" ref="E45:J45">E53+E50</f>
        <v>10186.7</v>
      </c>
      <c r="F45" s="59">
        <f t="shared" si="20"/>
        <v>10696</v>
      </c>
      <c r="G45" s="59">
        <f t="shared" si="20"/>
        <v>11231</v>
      </c>
      <c r="H45" s="59">
        <f t="shared" si="20"/>
        <v>11793</v>
      </c>
      <c r="I45" s="59">
        <f t="shared" si="20"/>
        <v>12383</v>
      </c>
      <c r="J45" s="59">
        <f t="shared" si="20"/>
        <v>13002</v>
      </c>
      <c r="K45" s="60"/>
    </row>
    <row r="46" spans="1:11" ht="16.5" thickBot="1">
      <c r="A46" s="55"/>
      <c r="B46" s="52" t="s">
        <v>7</v>
      </c>
      <c r="C46" s="57">
        <f t="shared" si="18"/>
        <v>299205.50000000006</v>
      </c>
      <c r="D46" s="59">
        <f>D54+D48+D51</f>
        <v>38417.1</v>
      </c>
      <c r="E46" s="59">
        <f aca="true" t="shared" si="21" ref="E46:J46">E54+E48+E51</f>
        <v>38890</v>
      </c>
      <c r="F46" s="59">
        <f t="shared" si="21"/>
        <v>40537.600000000006</v>
      </c>
      <c r="G46" s="59">
        <f t="shared" si="21"/>
        <v>42564.5</v>
      </c>
      <c r="H46" s="59">
        <f t="shared" si="21"/>
        <v>44692.700000000004</v>
      </c>
      <c r="I46" s="59">
        <f t="shared" si="21"/>
        <v>45904.2</v>
      </c>
      <c r="J46" s="59">
        <f t="shared" si="21"/>
        <v>48199.4</v>
      </c>
      <c r="K46" s="60"/>
    </row>
    <row r="47" spans="1:11" ht="79.5" thickBot="1">
      <c r="A47" s="55"/>
      <c r="B47" s="56" t="s">
        <v>82</v>
      </c>
      <c r="C47" s="57">
        <f t="shared" si="18"/>
        <v>294618.80000000005</v>
      </c>
      <c r="D47" s="57">
        <f>D48</f>
        <v>37472.2</v>
      </c>
      <c r="E47" s="57">
        <f aca="true" t="shared" si="22" ref="E47:J47">E48</f>
        <v>38034.4</v>
      </c>
      <c r="F47" s="57">
        <f t="shared" si="22"/>
        <v>39653.8</v>
      </c>
      <c r="G47" s="57">
        <f t="shared" si="22"/>
        <v>41636.5</v>
      </c>
      <c r="H47" s="57">
        <f t="shared" si="22"/>
        <v>43718.3</v>
      </c>
      <c r="I47" s="57">
        <f t="shared" si="22"/>
        <v>45904.2</v>
      </c>
      <c r="J47" s="57">
        <f t="shared" si="22"/>
        <v>48199.4</v>
      </c>
      <c r="K47" s="60" t="s">
        <v>28</v>
      </c>
    </row>
    <row r="48" spans="1:11" ht="16.5" thickBot="1">
      <c r="A48" s="55"/>
      <c r="B48" s="52" t="s">
        <v>7</v>
      </c>
      <c r="C48" s="63">
        <f t="shared" si="18"/>
        <v>294618.80000000005</v>
      </c>
      <c r="D48" s="63">
        <v>37472.2</v>
      </c>
      <c r="E48" s="63">
        <v>38034.4</v>
      </c>
      <c r="F48" s="63">
        <v>39653.8</v>
      </c>
      <c r="G48" s="63">
        <v>41636.5</v>
      </c>
      <c r="H48" s="63">
        <v>43718.3</v>
      </c>
      <c r="I48" s="63">
        <v>45904.2</v>
      </c>
      <c r="J48" s="63">
        <v>48199.4</v>
      </c>
      <c r="K48" s="60"/>
    </row>
    <row r="49" spans="1:11" s="71" customFormat="1" ht="80.25" customHeight="1" thickBot="1">
      <c r="A49" s="67"/>
      <c r="B49" s="68" t="s">
        <v>83</v>
      </c>
      <c r="C49" s="69">
        <f>D49+E49+F49+G49+H49+I49+J49</f>
        <v>254.8</v>
      </c>
      <c r="D49" s="69">
        <f>D50+D51</f>
        <v>254.8</v>
      </c>
      <c r="E49" s="69">
        <f aca="true" t="shared" si="23" ref="E49:J49">E50+E51</f>
        <v>0</v>
      </c>
      <c r="F49" s="69">
        <f t="shared" si="23"/>
        <v>0</v>
      </c>
      <c r="G49" s="69">
        <f t="shared" si="23"/>
        <v>0</v>
      </c>
      <c r="H49" s="69">
        <f t="shared" si="23"/>
        <v>0</v>
      </c>
      <c r="I49" s="69">
        <f t="shared" si="23"/>
        <v>0</v>
      </c>
      <c r="J49" s="69">
        <f t="shared" si="23"/>
        <v>0</v>
      </c>
      <c r="K49" s="70"/>
    </row>
    <row r="50" spans="1:11" ht="16.5" thickBot="1">
      <c r="A50" s="55"/>
      <c r="B50" s="52" t="s">
        <v>6</v>
      </c>
      <c r="C50" s="59">
        <f>D50+E50+F50+G50+H50+I50+J50</f>
        <v>152.9</v>
      </c>
      <c r="D50" s="59">
        <v>152.9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60"/>
    </row>
    <row r="51" spans="1:11" ht="16.5" thickBot="1">
      <c r="A51" s="55"/>
      <c r="B51" s="52" t="s">
        <v>7</v>
      </c>
      <c r="C51" s="59">
        <f>D51+E51+F51+G51+H51+I51+J51</f>
        <v>101.9</v>
      </c>
      <c r="D51" s="59">
        <v>101.9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60"/>
    </row>
    <row r="52" spans="1:11" ht="63.75" thickBot="1">
      <c r="A52" s="55"/>
      <c r="B52" s="56" t="s">
        <v>29</v>
      </c>
      <c r="C52" s="57">
        <f t="shared" si="18"/>
        <v>83478.1</v>
      </c>
      <c r="D52" s="57">
        <f aca="true" t="shared" si="24" ref="D52:J52">D53+D54</f>
        <v>10544.6</v>
      </c>
      <c r="E52" s="57">
        <f t="shared" si="24"/>
        <v>11042.300000000001</v>
      </c>
      <c r="F52" s="57">
        <f t="shared" si="24"/>
        <v>11579.8</v>
      </c>
      <c r="G52" s="57">
        <f t="shared" si="24"/>
        <v>12159</v>
      </c>
      <c r="H52" s="57">
        <f t="shared" si="24"/>
        <v>12767.4</v>
      </c>
      <c r="I52" s="57">
        <f t="shared" si="24"/>
        <v>12383</v>
      </c>
      <c r="J52" s="57">
        <f t="shared" si="24"/>
        <v>13002</v>
      </c>
      <c r="K52" s="60" t="s">
        <v>30</v>
      </c>
    </row>
    <row r="53" spans="1:11" ht="16.5" thickBot="1">
      <c r="A53" s="55"/>
      <c r="B53" s="52" t="s">
        <v>6</v>
      </c>
      <c r="C53" s="59">
        <f t="shared" si="18"/>
        <v>78993.3</v>
      </c>
      <c r="D53" s="59">
        <v>9701.6</v>
      </c>
      <c r="E53" s="59">
        <v>10186.7</v>
      </c>
      <c r="F53" s="59">
        <v>10696</v>
      </c>
      <c r="G53" s="59">
        <v>11231</v>
      </c>
      <c r="H53" s="59">
        <v>11793</v>
      </c>
      <c r="I53" s="59">
        <v>12383</v>
      </c>
      <c r="J53" s="59">
        <v>13002</v>
      </c>
      <c r="K53" s="60"/>
    </row>
    <row r="54" spans="1:11" ht="16.5" thickBot="1">
      <c r="A54" s="55"/>
      <c r="B54" s="52" t="s">
        <v>7</v>
      </c>
      <c r="C54" s="59">
        <f t="shared" si="18"/>
        <v>4484.799999999999</v>
      </c>
      <c r="D54" s="59">
        <v>843</v>
      </c>
      <c r="E54" s="59">
        <v>855.6</v>
      </c>
      <c r="F54" s="59">
        <v>883.8</v>
      </c>
      <c r="G54" s="59">
        <v>928</v>
      </c>
      <c r="H54" s="59">
        <v>974.4</v>
      </c>
      <c r="I54" s="59">
        <v>0</v>
      </c>
      <c r="J54" s="59">
        <v>0</v>
      </c>
      <c r="K54" s="60"/>
    </row>
    <row r="55" spans="1:11" ht="16.5" thickBot="1">
      <c r="A55" s="55"/>
      <c r="B55" s="118" t="s">
        <v>73</v>
      </c>
      <c r="C55" s="119"/>
      <c r="D55" s="119"/>
      <c r="E55" s="119"/>
      <c r="F55" s="119"/>
      <c r="G55" s="119"/>
      <c r="H55" s="119"/>
      <c r="I55" s="119"/>
      <c r="J55" s="119"/>
      <c r="K55" s="120"/>
    </row>
    <row r="56" spans="1:11" ht="32.25" thickBot="1">
      <c r="A56" s="55"/>
      <c r="B56" s="56" t="s">
        <v>10</v>
      </c>
      <c r="C56" s="57">
        <f aca="true" t="shared" si="25" ref="C56:C61">D56+E56+F56+G56+H56+I56+J56</f>
        <v>256.59999999999997</v>
      </c>
      <c r="D56" s="57">
        <f>D57+D58</f>
        <v>31.5</v>
      </c>
      <c r="E56" s="57">
        <f aca="true" t="shared" si="26" ref="E56:J56">E57+E58</f>
        <v>33.1</v>
      </c>
      <c r="F56" s="57">
        <f t="shared" si="26"/>
        <v>34.8</v>
      </c>
      <c r="G56" s="57">
        <f t="shared" si="26"/>
        <v>36.5</v>
      </c>
      <c r="H56" s="57">
        <f t="shared" si="26"/>
        <v>38.3</v>
      </c>
      <c r="I56" s="57">
        <f t="shared" si="26"/>
        <v>40.2</v>
      </c>
      <c r="J56" s="57">
        <f t="shared" si="26"/>
        <v>42.2</v>
      </c>
      <c r="K56" s="60"/>
    </row>
    <row r="57" spans="1:11" ht="16.5" thickBot="1">
      <c r="A57" s="55"/>
      <c r="B57" s="52" t="s">
        <v>6</v>
      </c>
      <c r="C57" s="59">
        <f t="shared" si="25"/>
        <v>256.59999999999997</v>
      </c>
      <c r="D57" s="59">
        <f>D60</f>
        <v>31.5</v>
      </c>
      <c r="E57" s="59">
        <f aca="true" t="shared" si="27" ref="E57:J57">E60</f>
        <v>33.1</v>
      </c>
      <c r="F57" s="59">
        <f t="shared" si="27"/>
        <v>34.8</v>
      </c>
      <c r="G57" s="59">
        <f t="shared" si="27"/>
        <v>36.5</v>
      </c>
      <c r="H57" s="59">
        <f t="shared" si="27"/>
        <v>38.3</v>
      </c>
      <c r="I57" s="59">
        <f t="shared" si="27"/>
        <v>40.2</v>
      </c>
      <c r="J57" s="59">
        <f t="shared" si="27"/>
        <v>42.2</v>
      </c>
      <c r="K57" s="60"/>
    </row>
    <row r="58" spans="1:11" ht="16.5" thickBot="1">
      <c r="A58" s="55"/>
      <c r="B58" s="52" t="s">
        <v>7</v>
      </c>
      <c r="C58" s="59">
        <f t="shared" si="25"/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60"/>
    </row>
    <row r="59" spans="1:11" ht="48" thickBot="1">
      <c r="A59" s="55"/>
      <c r="B59" s="56" t="s">
        <v>70</v>
      </c>
      <c r="C59" s="57">
        <f t="shared" si="25"/>
        <v>256.59999999999997</v>
      </c>
      <c r="D59" s="57">
        <f>D60+D61</f>
        <v>31.5</v>
      </c>
      <c r="E59" s="57">
        <f aca="true" t="shared" si="28" ref="E59:J59">E60+E61</f>
        <v>33.1</v>
      </c>
      <c r="F59" s="57">
        <f t="shared" si="28"/>
        <v>34.8</v>
      </c>
      <c r="G59" s="57">
        <f t="shared" si="28"/>
        <v>36.5</v>
      </c>
      <c r="H59" s="57">
        <f t="shared" si="28"/>
        <v>38.3</v>
      </c>
      <c r="I59" s="57">
        <f t="shared" si="28"/>
        <v>40.2</v>
      </c>
      <c r="J59" s="57">
        <f t="shared" si="28"/>
        <v>42.2</v>
      </c>
      <c r="K59" s="60" t="s">
        <v>33</v>
      </c>
    </row>
    <row r="60" spans="1:11" ht="16.5" thickBot="1">
      <c r="A60" s="55"/>
      <c r="B60" s="52" t="s">
        <v>6</v>
      </c>
      <c r="C60" s="59">
        <f t="shared" si="25"/>
        <v>256.59999999999997</v>
      </c>
      <c r="D60" s="59">
        <v>31.5</v>
      </c>
      <c r="E60" s="59">
        <v>33.1</v>
      </c>
      <c r="F60" s="59">
        <v>34.8</v>
      </c>
      <c r="G60" s="59">
        <v>36.5</v>
      </c>
      <c r="H60" s="59">
        <v>38.3</v>
      </c>
      <c r="I60" s="59">
        <v>40.2</v>
      </c>
      <c r="J60" s="59">
        <v>42.2</v>
      </c>
      <c r="K60" s="60"/>
    </row>
    <row r="61" spans="1:11" ht="16.5" thickBot="1">
      <c r="A61" s="55"/>
      <c r="B61" s="52" t="s">
        <v>7</v>
      </c>
      <c r="C61" s="59">
        <f t="shared" si="25"/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/>
    </row>
    <row r="62" spans="1:11" ht="15.75">
      <c r="A62" s="110"/>
      <c r="B62" s="112" t="s">
        <v>38</v>
      </c>
      <c r="C62" s="113"/>
      <c r="D62" s="113"/>
      <c r="E62" s="113"/>
      <c r="F62" s="113"/>
      <c r="G62" s="113"/>
      <c r="H62" s="113"/>
      <c r="I62" s="113"/>
      <c r="J62" s="113"/>
      <c r="K62" s="114"/>
    </row>
    <row r="63" spans="1:11" ht="16.5" thickBot="1">
      <c r="A63" s="111"/>
      <c r="B63" s="115" t="s">
        <v>39</v>
      </c>
      <c r="C63" s="116"/>
      <c r="D63" s="116"/>
      <c r="E63" s="116"/>
      <c r="F63" s="116"/>
      <c r="G63" s="116"/>
      <c r="H63" s="116"/>
      <c r="I63" s="116"/>
      <c r="J63" s="116"/>
      <c r="K63" s="117"/>
    </row>
    <row r="64" spans="1:11" ht="32.25" thickBot="1">
      <c r="A64" s="55"/>
      <c r="B64" s="52" t="s">
        <v>10</v>
      </c>
      <c r="C64" s="57">
        <f aca="true" t="shared" si="29" ref="C64:C72">D64+E64+F64+G64+H64+I64+J64</f>
        <v>6813.8</v>
      </c>
      <c r="D64" s="57">
        <f>D65+D66</f>
        <v>3323.8</v>
      </c>
      <c r="E64" s="57">
        <f aca="true" t="shared" si="30" ref="E64:J64">E65+E66</f>
        <v>3490</v>
      </c>
      <c r="F64" s="57">
        <f t="shared" si="30"/>
        <v>0</v>
      </c>
      <c r="G64" s="57">
        <f t="shared" si="30"/>
        <v>0</v>
      </c>
      <c r="H64" s="57">
        <f t="shared" si="30"/>
        <v>0</v>
      </c>
      <c r="I64" s="57">
        <f t="shared" si="30"/>
        <v>0</v>
      </c>
      <c r="J64" s="57">
        <f t="shared" si="30"/>
        <v>0</v>
      </c>
      <c r="K64" s="60"/>
    </row>
    <row r="65" spans="1:11" ht="16.5" thickBot="1">
      <c r="A65" s="55"/>
      <c r="B65" s="52" t="s">
        <v>6</v>
      </c>
      <c r="C65" s="59">
        <f t="shared" si="29"/>
        <v>6813.8</v>
      </c>
      <c r="D65" s="59">
        <f>D68+D71</f>
        <v>3323.8</v>
      </c>
      <c r="E65" s="59">
        <f aca="true" t="shared" si="31" ref="E65:J65">E68+E71</f>
        <v>3490</v>
      </c>
      <c r="F65" s="59">
        <f t="shared" si="31"/>
        <v>0</v>
      </c>
      <c r="G65" s="59">
        <f t="shared" si="31"/>
        <v>0</v>
      </c>
      <c r="H65" s="59">
        <f t="shared" si="31"/>
        <v>0</v>
      </c>
      <c r="I65" s="59">
        <f t="shared" si="31"/>
        <v>0</v>
      </c>
      <c r="J65" s="59">
        <f t="shared" si="31"/>
        <v>0</v>
      </c>
      <c r="K65" s="60"/>
    </row>
    <row r="66" spans="1:11" ht="16.5" thickBot="1">
      <c r="A66" s="55"/>
      <c r="B66" s="52" t="s">
        <v>7</v>
      </c>
      <c r="C66" s="59">
        <f t="shared" si="29"/>
        <v>0</v>
      </c>
      <c r="D66" s="59">
        <v>0</v>
      </c>
      <c r="E66" s="59">
        <v>0</v>
      </c>
      <c r="F66" s="59">
        <v>0</v>
      </c>
      <c r="G66" s="59">
        <f>G69+G72</f>
        <v>0</v>
      </c>
      <c r="H66" s="59">
        <f>H69+H72</f>
        <v>0</v>
      </c>
      <c r="I66" s="59">
        <f>I69+I72</f>
        <v>0</v>
      </c>
      <c r="J66" s="59">
        <f>J69+J72</f>
        <v>0</v>
      </c>
      <c r="K66" s="60"/>
    </row>
    <row r="67" spans="1:11" ht="79.5" thickBot="1">
      <c r="A67" s="55"/>
      <c r="B67" s="56" t="s">
        <v>76</v>
      </c>
      <c r="C67" s="59">
        <f t="shared" si="29"/>
        <v>0</v>
      </c>
      <c r="D67" s="59">
        <f aca="true" t="shared" si="32" ref="D67:J67">D68+D69</f>
        <v>0</v>
      </c>
      <c r="E67" s="59">
        <f t="shared" si="32"/>
        <v>0</v>
      </c>
      <c r="F67" s="59">
        <f t="shared" si="32"/>
        <v>0</v>
      </c>
      <c r="G67" s="59">
        <f t="shared" si="32"/>
        <v>0</v>
      </c>
      <c r="H67" s="59">
        <f t="shared" si="32"/>
        <v>0</v>
      </c>
      <c r="I67" s="59">
        <f t="shared" si="32"/>
        <v>0</v>
      </c>
      <c r="J67" s="59">
        <f t="shared" si="32"/>
        <v>0</v>
      </c>
      <c r="K67" s="60" t="s">
        <v>41</v>
      </c>
    </row>
    <row r="68" spans="1:11" ht="16.5" thickBot="1">
      <c r="A68" s="55"/>
      <c r="B68" s="52" t="s">
        <v>6</v>
      </c>
      <c r="C68" s="59">
        <f t="shared" si="29"/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60"/>
    </row>
    <row r="69" spans="1:11" ht="16.5" thickBot="1">
      <c r="A69" s="55"/>
      <c r="B69" s="52" t="s">
        <v>7</v>
      </c>
      <c r="C69" s="59">
        <f t="shared" si="29"/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/>
    </row>
    <row r="70" spans="1:11" ht="79.5" thickBot="1">
      <c r="A70" s="55"/>
      <c r="B70" s="56" t="s">
        <v>77</v>
      </c>
      <c r="C70" s="57">
        <f t="shared" si="29"/>
        <v>6813.8</v>
      </c>
      <c r="D70" s="57">
        <f aca="true" t="shared" si="33" ref="D70:J70">D71+D72</f>
        <v>3323.8</v>
      </c>
      <c r="E70" s="57">
        <f t="shared" si="33"/>
        <v>3490</v>
      </c>
      <c r="F70" s="57">
        <f t="shared" si="33"/>
        <v>0</v>
      </c>
      <c r="G70" s="57">
        <f t="shared" si="33"/>
        <v>0</v>
      </c>
      <c r="H70" s="57">
        <f t="shared" si="33"/>
        <v>0</v>
      </c>
      <c r="I70" s="57">
        <f t="shared" si="33"/>
        <v>0</v>
      </c>
      <c r="J70" s="57">
        <f t="shared" si="33"/>
        <v>0</v>
      </c>
      <c r="K70" s="60" t="s">
        <v>45</v>
      </c>
    </row>
    <row r="71" spans="1:11" ht="16.5" thickBot="1">
      <c r="A71" s="55"/>
      <c r="B71" s="52" t="s">
        <v>6</v>
      </c>
      <c r="C71" s="59">
        <f t="shared" si="29"/>
        <v>6813.8</v>
      </c>
      <c r="D71" s="59">
        <v>3323.8</v>
      </c>
      <c r="E71" s="59">
        <v>3490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60"/>
    </row>
    <row r="72" spans="1:11" ht="16.5" thickBot="1">
      <c r="A72" s="55"/>
      <c r="B72" s="52" t="s">
        <v>7</v>
      </c>
      <c r="C72" s="59">
        <f t="shared" si="29"/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/>
    </row>
    <row r="73" spans="1:11" ht="15.75">
      <c r="A73" s="110"/>
      <c r="B73" s="112" t="s">
        <v>48</v>
      </c>
      <c r="C73" s="113"/>
      <c r="D73" s="113"/>
      <c r="E73" s="113"/>
      <c r="F73" s="113"/>
      <c r="G73" s="113"/>
      <c r="H73" s="113"/>
      <c r="I73" s="113"/>
      <c r="J73" s="113"/>
      <c r="K73" s="114"/>
    </row>
    <row r="74" spans="1:11" ht="16.5" thickBot="1">
      <c r="A74" s="111"/>
      <c r="B74" s="115" t="s">
        <v>49</v>
      </c>
      <c r="C74" s="116"/>
      <c r="D74" s="116"/>
      <c r="E74" s="116"/>
      <c r="F74" s="116"/>
      <c r="G74" s="116"/>
      <c r="H74" s="116"/>
      <c r="I74" s="116"/>
      <c r="J74" s="116"/>
      <c r="K74" s="117"/>
    </row>
    <row r="75" spans="1:11" ht="32.25" thickBot="1">
      <c r="A75" s="55"/>
      <c r="B75" s="52" t="s">
        <v>10</v>
      </c>
      <c r="C75" s="57">
        <f aca="true" t="shared" si="34" ref="C75:C83">D75+E75+F75+G75+H75+I75+J75</f>
        <v>191141.9</v>
      </c>
      <c r="D75" s="57">
        <f>D76</f>
        <v>24557.1</v>
      </c>
      <c r="E75" s="57">
        <f aca="true" t="shared" si="35" ref="E75:J75">E76</f>
        <v>24906.100000000002</v>
      </c>
      <c r="F75" s="57">
        <f t="shared" si="35"/>
        <v>25640.2</v>
      </c>
      <c r="G75" s="57">
        <f t="shared" si="35"/>
        <v>26922.2</v>
      </c>
      <c r="H75" s="57">
        <f t="shared" si="35"/>
        <v>28268.4</v>
      </c>
      <c r="I75" s="57">
        <f t="shared" si="35"/>
        <v>29681.899999999998</v>
      </c>
      <c r="J75" s="57">
        <f t="shared" si="35"/>
        <v>31166</v>
      </c>
      <c r="K75" s="60"/>
    </row>
    <row r="76" spans="1:11" ht="16.5" thickBot="1">
      <c r="A76" s="55"/>
      <c r="B76" s="52" t="s">
        <v>7</v>
      </c>
      <c r="C76" s="59">
        <f t="shared" si="34"/>
        <v>191141.9</v>
      </c>
      <c r="D76" s="64">
        <f>D78+D80+D83</f>
        <v>24557.1</v>
      </c>
      <c r="E76" s="64">
        <f aca="true" t="shared" si="36" ref="E76:J76">E78+E80+E83</f>
        <v>24906.100000000002</v>
      </c>
      <c r="F76" s="64">
        <f t="shared" si="36"/>
        <v>25640.2</v>
      </c>
      <c r="G76" s="64">
        <f t="shared" si="36"/>
        <v>26922.2</v>
      </c>
      <c r="H76" s="64">
        <f t="shared" si="36"/>
        <v>28268.4</v>
      </c>
      <c r="I76" s="64">
        <f t="shared" si="36"/>
        <v>29681.899999999998</v>
      </c>
      <c r="J76" s="64">
        <f t="shared" si="36"/>
        <v>31166</v>
      </c>
      <c r="K76" s="60"/>
    </row>
    <row r="77" spans="1:11" ht="95.25" thickBot="1">
      <c r="A77" s="55"/>
      <c r="B77" s="56" t="s">
        <v>79</v>
      </c>
      <c r="C77" s="57">
        <f t="shared" si="34"/>
        <v>20097.4</v>
      </c>
      <c r="D77" s="66">
        <f>D78</f>
        <v>2652.5</v>
      </c>
      <c r="E77" s="66">
        <f aca="true" t="shared" si="37" ref="E77:J77">E78</f>
        <v>2672.9</v>
      </c>
      <c r="F77" s="66">
        <f t="shared" si="37"/>
        <v>2673.3</v>
      </c>
      <c r="G77" s="66">
        <f t="shared" si="37"/>
        <v>2807</v>
      </c>
      <c r="H77" s="66">
        <f t="shared" si="37"/>
        <v>2947.4</v>
      </c>
      <c r="I77" s="66">
        <f t="shared" si="37"/>
        <v>3094.8</v>
      </c>
      <c r="J77" s="66">
        <f t="shared" si="37"/>
        <v>3249.5</v>
      </c>
      <c r="K77" s="60"/>
    </row>
    <row r="78" spans="1:11" ht="16.5" thickBot="1">
      <c r="A78" s="55"/>
      <c r="B78" s="52" t="s">
        <v>7</v>
      </c>
      <c r="C78" s="59">
        <f t="shared" si="34"/>
        <v>20097.4</v>
      </c>
      <c r="D78" s="64">
        <v>2652.5</v>
      </c>
      <c r="E78" s="64">
        <v>2672.9</v>
      </c>
      <c r="F78" s="64">
        <v>2673.3</v>
      </c>
      <c r="G78" s="64">
        <v>2807</v>
      </c>
      <c r="H78" s="64">
        <v>2947.4</v>
      </c>
      <c r="I78" s="64">
        <v>3094.8</v>
      </c>
      <c r="J78" s="64">
        <v>3249.5</v>
      </c>
      <c r="K78" s="60"/>
    </row>
    <row r="79" spans="1:11" ht="79.5" thickBot="1">
      <c r="A79" s="55"/>
      <c r="B79" s="56" t="s">
        <v>81</v>
      </c>
      <c r="C79" s="57">
        <f t="shared" si="34"/>
        <v>171044.5</v>
      </c>
      <c r="D79" s="57">
        <f>D80</f>
        <v>21904.6</v>
      </c>
      <c r="E79" s="57">
        <f aca="true" t="shared" si="38" ref="E79:J79">E80</f>
        <v>22233.2</v>
      </c>
      <c r="F79" s="57">
        <f t="shared" si="38"/>
        <v>22966.9</v>
      </c>
      <c r="G79" s="57">
        <f t="shared" si="38"/>
        <v>24115.2</v>
      </c>
      <c r="H79" s="57">
        <f t="shared" si="38"/>
        <v>25321</v>
      </c>
      <c r="I79" s="57">
        <f t="shared" si="38"/>
        <v>26587.1</v>
      </c>
      <c r="J79" s="57">
        <f t="shared" si="38"/>
        <v>27916.5</v>
      </c>
      <c r="K79" s="60" t="s">
        <v>53</v>
      </c>
    </row>
    <row r="80" spans="1:11" ht="16.5" thickBot="1">
      <c r="A80" s="55"/>
      <c r="B80" s="52" t="s">
        <v>7</v>
      </c>
      <c r="C80" s="59">
        <f t="shared" si="34"/>
        <v>171044.5</v>
      </c>
      <c r="D80" s="59">
        <v>21904.6</v>
      </c>
      <c r="E80" s="59">
        <v>22233.2</v>
      </c>
      <c r="F80" s="59">
        <v>22966.9</v>
      </c>
      <c r="G80" s="59">
        <v>24115.2</v>
      </c>
      <c r="H80" s="59">
        <v>25321</v>
      </c>
      <c r="I80" s="59">
        <v>26587.1</v>
      </c>
      <c r="J80" s="59">
        <v>27916.5</v>
      </c>
      <c r="K80" s="60"/>
    </row>
    <row r="81" spans="1:11" ht="48" thickBot="1">
      <c r="A81" s="55"/>
      <c r="B81" s="56" t="s">
        <v>80</v>
      </c>
      <c r="C81" s="57">
        <f t="shared" si="34"/>
        <v>0</v>
      </c>
      <c r="D81" s="57">
        <f aca="true" t="shared" si="39" ref="D81:J81">D82+D83</f>
        <v>0</v>
      </c>
      <c r="E81" s="57">
        <f t="shared" si="39"/>
        <v>0</v>
      </c>
      <c r="F81" s="57">
        <f t="shared" si="39"/>
        <v>0</v>
      </c>
      <c r="G81" s="57">
        <f t="shared" si="39"/>
        <v>0</v>
      </c>
      <c r="H81" s="57">
        <f t="shared" si="39"/>
        <v>0</v>
      </c>
      <c r="I81" s="57">
        <f t="shared" si="39"/>
        <v>0</v>
      </c>
      <c r="J81" s="57">
        <f t="shared" si="39"/>
        <v>0</v>
      </c>
      <c r="K81" s="60" t="s">
        <v>55</v>
      </c>
    </row>
    <row r="82" spans="1:11" ht="16.5" thickBot="1">
      <c r="A82" s="55"/>
      <c r="B82" s="52" t="s">
        <v>6</v>
      </c>
      <c r="C82" s="59">
        <f t="shared" si="34"/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60"/>
    </row>
    <row r="83" spans="1:11" ht="16.5" thickBot="1">
      <c r="A83" s="55"/>
      <c r="B83" s="52" t="s">
        <v>56</v>
      </c>
      <c r="C83" s="59">
        <f t="shared" si="34"/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/>
    </row>
  </sheetData>
  <sheetProtection/>
  <mergeCells count="14">
    <mergeCell ref="B43:K43"/>
    <mergeCell ref="B55:K55"/>
    <mergeCell ref="A62:A63"/>
    <mergeCell ref="B62:K62"/>
    <mergeCell ref="B63:K63"/>
    <mergeCell ref="A73:A74"/>
    <mergeCell ref="B73:K73"/>
    <mergeCell ref="B74:K74"/>
    <mergeCell ref="I1:K5"/>
    <mergeCell ref="A7:K9"/>
    <mergeCell ref="B11:B15"/>
    <mergeCell ref="C11:J14"/>
    <mergeCell ref="B21:K21"/>
    <mergeCell ref="B29:K29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8.7109375" style="41" bestFit="1" customWidth="1"/>
    <col min="2" max="2" width="47.00390625" style="41" customWidth="1"/>
    <col min="3" max="3" width="17.140625" style="41" customWidth="1"/>
    <col min="4" max="4" width="13.421875" style="41" bestFit="1" customWidth="1"/>
    <col min="5" max="6" width="12.28125" style="41" bestFit="1" customWidth="1"/>
    <col min="7" max="7" width="16.8515625" style="41" bestFit="1" customWidth="1"/>
    <col min="8" max="8" width="12.140625" style="41" bestFit="1" customWidth="1"/>
    <col min="9" max="9" width="13.28125" style="41" bestFit="1" customWidth="1"/>
    <col min="10" max="10" width="14.00390625" style="41" bestFit="1" customWidth="1"/>
    <col min="11" max="11" width="21.8515625" style="41" customWidth="1"/>
    <col min="12" max="16384" width="9.140625" style="41" customWidth="1"/>
  </cols>
  <sheetData>
    <row r="1" spans="9:11" ht="15">
      <c r="I1" s="121" t="s">
        <v>74</v>
      </c>
      <c r="J1" s="122"/>
      <c r="K1" s="122"/>
    </row>
    <row r="2" spans="9:11" ht="15">
      <c r="I2" s="122"/>
      <c r="J2" s="122"/>
      <c r="K2" s="122"/>
    </row>
    <row r="3" spans="9:11" ht="15">
      <c r="I3" s="122"/>
      <c r="J3" s="122"/>
      <c r="K3" s="122"/>
    </row>
    <row r="4" spans="9:11" ht="15">
      <c r="I4" s="122"/>
      <c r="J4" s="122"/>
      <c r="K4" s="122"/>
    </row>
    <row r="5" spans="9:11" ht="15">
      <c r="I5" s="122"/>
      <c r="J5" s="122"/>
      <c r="K5" s="122"/>
    </row>
    <row r="6" ht="15" hidden="1"/>
    <row r="7" spans="1:11" ht="26.25" customHeight="1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ht="15.75" thickBot="1"/>
    <row r="11" spans="1:11" ht="47.25">
      <c r="A11" s="42" t="s">
        <v>0</v>
      </c>
      <c r="B11" s="124" t="s">
        <v>1</v>
      </c>
      <c r="C11" s="112" t="s">
        <v>2</v>
      </c>
      <c r="D11" s="113"/>
      <c r="E11" s="113"/>
      <c r="F11" s="113"/>
      <c r="G11" s="113"/>
      <c r="H11" s="113"/>
      <c r="I11" s="113"/>
      <c r="J11" s="114"/>
      <c r="K11" s="43" t="s">
        <v>57</v>
      </c>
    </row>
    <row r="12" spans="1:11" ht="47.25">
      <c r="A12" s="44" t="s">
        <v>60</v>
      </c>
      <c r="B12" s="125"/>
      <c r="C12" s="127"/>
      <c r="D12" s="128"/>
      <c r="E12" s="128"/>
      <c r="F12" s="128"/>
      <c r="G12" s="128"/>
      <c r="H12" s="128"/>
      <c r="I12" s="128"/>
      <c r="J12" s="129"/>
      <c r="K12" s="45" t="s">
        <v>58</v>
      </c>
    </row>
    <row r="13" spans="1:11" ht="15.75">
      <c r="A13" s="46"/>
      <c r="B13" s="125"/>
      <c r="C13" s="127"/>
      <c r="D13" s="128"/>
      <c r="E13" s="128"/>
      <c r="F13" s="128"/>
      <c r="G13" s="128"/>
      <c r="H13" s="128"/>
      <c r="I13" s="128"/>
      <c r="J13" s="129"/>
      <c r="K13" s="45" t="s">
        <v>59</v>
      </c>
    </row>
    <row r="14" spans="1:11" ht="16.5" thickBot="1">
      <c r="A14" s="46"/>
      <c r="B14" s="125"/>
      <c r="C14" s="115"/>
      <c r="D14" s="116"/>
      <c r="E14" s="116"/>
      <c r="F14" s="116"/>
      <c r="G14" s="116"/>
      <c r="H14" s="116"/>
      <c r="I14" s="116"/>
      <c r="J14" s="117"/>
      <c r="K14" s="47"/>
    </row>
    <row r="15" spans="1:11" ht="32.25" thickBot="1">
      <c r="A15" s="48"/>
      <c r="B15" s="126"/>
      <c r="C15" s="47" t="s">
        <v>3</v>
      </c>
      <c r="D15" s="47" t="s">
        <v>61</v>
      </c>
      <c r="E15" s="47" t="s">
        <v>62</v>
      </c>
      <c r="F15" s="47" t="s">
        <v>63</v>
      </c>
      <c r="G15" s="47" t="s">
        <v>64</v>
      </c>
      <c r="H15" s="47" t="s">
        <v>65</v>
      </c>
      <c r="I15" s="47" t="s">
        <v>66</v>
      </c>
      <c r="J15" s="47" t="s">
        <v>67</v>
      </c>
      <c r="K15" s="47"/>
    </row>
    <row r="16" spans="1:11" ht="16.5" thickBot="1">
      <c r="A16" s="49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</row>
    <row r="17" spans="1:11" ht="32.25" thickBot="1">
      <c r="A17" s="51"/>
      <c r="B17" s="56" t="s">
        <v>4</v>
      </c>
      <c r="C17" s="65">
        <f>D17+E17+F17+G17+H17+I17+J17</f>
        <v>4417887.4</v>
      </c>
      <c r="D17" s="65">
        <f>D18+D19+D20</f>
        <v>538180.5</v>
      </c>
      <c r="E17" s="65">
        <f aca="true" t="shared" si="0" ref="E17:J17">E18+E19+E20</f>
        <v>567752.3</v>
      </c>
      <c r="F17" s="65">
        <f t="shared" si="0"/>
        <v>600033.9</v>
      </c>
      <c r="G17" s="65">
        <f t="shared" si="0"/>
        <v>629891.3999999999</v>
      </c>
      <c r="H17" s="65">
        <f t="shared" si="0"/>
        <v>661242.1000000001</v>
      </c>
      <c r="I17" s="65">
        <f t="shared" si="0"/>
        <v>693137.7</v>
      </c>
      <c r="J17" s="65">
        <f t="shared" si="0"/>
        <v>727649.5</v>
      </c>
      <c r="K17" s="54"/>
    </row>
    <row r="18" spans="1:11" ht="16.5" thickBot="1">
      <c r="A18" s="51"/>
      <c r="B18" s="52" t="s">
        <v>5</v>
      </c>
      <c r="C18" s="53">
        <f>D18+E18+F18+G18+H18+I18+J18</f>
        <v>20279</v>
      </c>
      <c r="D18" s="53">
        <f>D31</f>
        <v>2897</v>
      </c>
      <c r="E18" s="53">
        <f aca="true" t="shared" si="1" ref="E18:J18">E31</f>
        <v>2897</v>
      </c>
      <c r="F18" s="53">
        <f t="shared" si="1"/>
        <v>2897</v>
      </c>
      <c r="G18" s="53">
        <f t="shared" si="1"/>
        <v>2897</v>
      </c>
      <c r="H18" s="53">
        <f t="shared" si="1"/>
        <v>2897</v>
      </c>
      <c r="I18" s="53">
        <f t="shared" si="1"/>
        <v>2897</v>
      </c>
      <c r="J18" s="53">
        <f t="shared" si="1"/>
        <v>2897</v>
      </c>
      <c r="K18" s="53"/>
    </row>
    <row r="19" spans="1:11" ht="16.5" thickBot="1">
      <c r="A19" s="51"/>
      <c r="B19" s="52" t="s">
        <v>6</v>
      </c>
      <c r="C19" s="53">
        <f>D19+E19+F19+G19+H19+I19+J19</f>
        <v>2242141.6</v>
      </c>
      <c r="D19" s="53">
        <f aca="true" t="shared" si="2" ref="D19:J19">D23+D32+D45+D57+D65</f>
        <v>260643.8</v>
      </c>
      <c r="E19" s="53">
        <f t="shared" si="2"/>
        <v>284331.8</v>
      </c>
      <c r="F19" s="53">
        <f t="shared" si="2"/>
        <v>307142.8</v>
      </c>
      <c r="G19" s="53">
        <f t="shared" si="2"/>
        <v>322500.6</v>
      </c>
      <c r="H19" s="53">
        <f t="shared" si="2"/>
        <v>338626.5</v>
      </c>
      <c r="I19" s="53">
        <f t="shared" si="2"/>
        <v>355559.2</v>
      </c>
      <c r="J19" s="53">
        <f t="shared" si="2"/>
        <v>373336.9</v>
      </c>
      <c r="K19" s="54"/>
    </row>
    <row r="20" spans="1:11" ht="16.5" thickBot="1">
      <c r="A20" s="51"/>
      <c r="B20" s="52" t="s">
        <v>7</v>
      </c>
      <c r="C20" s="53">
        <f>D20+E20+F20+G20+H20+I20+J20</f>
        <v>2155466.8000000003</v>
      </c>
      <c r="D20" s="53">
        <f aca="true" t="shared" si="3" ref="D20:J20">D24+D33+D46+D58+D66+D76</f>
        <v>274639.69999999995</v>
      </c>
      <c r="E20" s="53">
        <f t="shared" si="3"/>
        <v>280523.5</v>
      </c>
      <c r="F20" s="53">
        <f t="shared" si="3"/>
        <v>289994.10000000003</v>
      </c>
      <c r="G20" s="53">
        <f t="shared" si="3"/>
        <v>304493.8</v>
      </c>
      <c r="H20" s="53">
        <f t="shared" si="3"/>
        <v>319718.60000000003</v>
      </c>
      <c r="I20" s="53">
        <f t="shared" si="3"/>
        <v>334681.5</v>
      </c>
      <c r="J20" s="53">
        <f t="shared" si="3"/>
        <v>351415.6</v>
      </c>
      <c r="K20" s="54"/>
    </row>
    <row r="21" spans="1:11" ht="16.5" thickBot="1">
      <c r="A21" s="51"/>
      <c r="B21" s="118" t="s">
        <v>9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32.25" thickBot="1">
      <c r="A22" s="55"/>
      <c r="B22" s="56" t="s">
        <v>10</v>
      </c>
      <c r="C22" s="57">
        <f aca="true" t="shared" si="4" ref="C22:C28">D22+E22+F22+G22+H22+I22+J22</f>
        <v>1867972.7</v>
      </c>
      <c r="D22" s="57">
        <f>D25+D27</f>
        <v>226658</v>
      </c>
      <c r="E22" s="57">
        <f aca="true" t="shared" si="5" ref="E22:J22">E25+E27</f>
        <v>239412</v>
      </c>
      <c r="F22" s="57">
        <f t="shared" si="5"/>
        <v>253709</v>
      </c>
      <c r="G22" s="57">
        <f t="shared" si="5"/>
        <v>266394.5</v>
      </c>
      <c r="H22" s="57">
        <f t="shared" si="5"/>
        <v>279714.2</v>
      </c>
      <c r="I22" s="57">
        <f t="shared" si="5"/>
        <v>293700</v>
      </c>
      <c r="J22" s="57">
        <f t="shared" si="5"/>
        <v>308385</v>
      </c>
      <c r="K22" s="58"/>
    </row>
    <row r="23" spans="1:11" ht="16.5" thickBot="1">
      <c r="A23" s="55"/>
      <c r="B23" s="52" t="s">
        <v>6</v>
      </c>
      <c r="C23" s="59">
        <f t="shared" si="4"/>
        <v>866322.5</v>
      </c>
      <c r="D23" s="59">
        <f>D26</f>
        <v>100158</v>
      </c>
      <c r="E23" s="59">
        <f aca="true" t="shared" si="6" ref="E23:J23">E26</f>
        <v>109117</v>
      </c>
      <c r="F23" s="59">
        <f t="shared" si="6"/>
        <v>118909</v>
      </c>
      <c r="G23" s="59">
        <f t="shared" si="6"/>
        <v>124854.5</v>
      </c>
      <c r="H23" s="59">
        <f t="shared" si="6"/>
        <v>131097.2</v>
      </c>
      <c r="I23" s="59">
        <f t="shared" si="6"/>
        <v>137652.1</v>
      </c>
      <c r="J23" s="59">
        <f t="shared" si="6"/>
        <v>144534.7</v>
      </c>
      <c r="K23" s="60"/>
    </row>
    <row r="24" spans="1:11" ht="16.5" thickBot="1">
      <c r="A24" s="55"/>
      <c r="B24" s="52" t="s">
        <v>7</v>
      </c>
      <c r="C24" s="59">
        <f t="shared" si="4"/>
        <v>1001650.2</v>
      </c>
      <c r="D24" s="59">
        <f>D28</f>
        <v>126500</v>
      </c>
      <c r="E24" s="59">
        <f aca="true" t="shared" si="7" ref="E24:J24">E28</f>
        <v>130295</v>
      </c>
      <c r="F24" s="59">
        <f t="shared" si="7"/>
        <v>134800</v>
      </c>
      <c r="G24" s="59">
        <f t="shared" si="7"/>
        <v>141540</v>
      </c>
      <c r="H24" s="59">
        <f t="shared" si="7"/>
        <v>148617</v>
      </c>
      <c r="I24" s="59">
        <f t="shared" si="7"/>
        <v>156047.9</v>
      </c>
      <c r="J24" s="59">
        <f t="shared" si="7"/>
        <v>163850.3</v>
      </c>
      <c r="K24" s="60"/>
    </row>
    <row r="25" spans="1:11" ht="95.25" thickBot="1">
      <c r="A25" s="55"/>
      <c r="B25" s="56" t="s">
        <v>13</v>
      </c>
      <c r="C25" s="57">
        <f t="shared" si="4"/>
        <v>866322.5</v>
      </c>
      <c r="D25" s="57">
        <f>D26</f>
        <v>100158</v>
      </c>
      <c r="E25" s="57">
        <f aca="true" t="shared" si="8" ref="E25:J25">E26</f>
        <v>109117</v>
      </c>
      <c r="F25" s="57">
        <f t="shared" si="8"/>
        <v>118909</v>
      </c>
      <c r="G25" s="57">
        <f t="shared" si="8"/>
        <v>124854.5</v>
      </c>
      <c r="H25" s="57">
        <f t="shared" si="8"/>
        <v>131097.2</v>
      </c>
      <c r="I25" s="57">
        <f t="shared" si="8"/>
        <v>137652.1</v>
      </c>
      <c r="J25" s="57">
        <f t="shared" si="8"/>
        <v>144534.7</v>
      </c>
      <c r="K25" s="60" t="s">
        <v>14</v>
      </c>
    </row>
    <row r="26" spans="1:11" ht="16.5" thickBot="1">
      <c r="A26" s="55"/>
      <c r="B26" s="52" t="s">
        <v>6</v>
      </c>
      <c r="C26" s="59">
        <f t="shared" si="4"/>
        <v>866322.5</v>
      </c>
      <c r="D26" s="59">
        <v>100158</v>
      </c>
      <c r="E26" s="59">
        <v>109117</v>
      </c>
      <c r="F26" s="59">
        <v>118909</v>
      </c>
      <c r="G26" s="59">
        <v>124854.5</v>
      </c>
      <c r="H26" s="59">
        <v>131097.2</v>
      </c>
      <c r="I26" s="59">
        <v>137652.1</v>
      </c>
      <c r="J26" s="59">
        <v>144534.7</v>
      </c>
      <c r="K26" s="60"/>
    </row>
    <row r="27" spans="1:11" ht="95.25" thickBot="1">
      <c r="A27" s="55"/>
      <c r="B27" s="56" t="s">
        <v>15</v>
      </c>
      <c r="C27" s="57">
        <f t="shared" si="4"/>
        <v>1001650.2</v>
      </c>
      <c r="D27" s="57">
        <f>D28</f>
        <v>126500</v>
      </c>
      <c r="E27" s="57">
        <f aca="true" t="shared" si="9" ref="E27:J27">E28</f>
        <v>130295</v>
      </c>
      <c r="F27" s="57">
        <f t="shared" si="9"/>
        <v>134800</v>
      </c>
      <c r="G27" s="57">
        <f t="shared" si="9"/>
        <v>141540</v>
      </c>
      <c r="H27" s="57">
        <f t="shared" si="9"/>
        <v>148617</v>
      </c>
      <c r="I27" s="57">
        <f t="shared" si="9"/>
        <v>156047.9</v>
      </c>
      <c r="J27" s="57">
        <f t="shared" si="9"/>
        <v>163850.3</v>
      </c>
      <c r="K27" s="60" t="s">
        <v>14</v>
      </c>
    </row>
    <row r="28" spans="1:11" ht="16.5" thickBot="1">
      <c r="A28" s="55"/>
      <c r="B28" s="52" t="s">
        <v>72</v>
      </c>
      <c r="C28" s="59">
        <f t="shared" si="4"/>
        <v>1001650.2</v>
      </c>
      <c r="D28" s="59">
        <v>126500</v>
      </c>
      <c r="E28" s="59">
        <v>130295</v>
      </c>
      <c r="F28" s="59">
        <v>134800</v>
      </c>
      <c r="G28" s="59">
        <v>141540</v>
      </c>
      <c r="H28" s="59">
        <v>148617</v>
      </c>
      <c r="I28" s="59">
        <v>156047.9</v>
      </c>
      <c r="J28" s="59">
        <v>163850.3</v>
      </c>
      <c r="K28" s="60"/>
    </row>
    <row r="29" spans="1:11" ht="16.5" thickBot="1">
      <c r="A29" s="61"/>
      <c r="B29" s="118" t="s">
        <v>17</v>
      </c>
      <c r="C29" s="119"/>
      <c r="D29" s="119"/>
      <c r="E29" s="119"/>
      <c r="F29" s="119"/>
      <c r="G29" s="119"/>
      <c r="H29" s="119"/>
      <c r="I29" s="119"/>
      <c r="J29" s="119"/>
      <c r="K29" s="120"/>
    </row>
    <row r="30" spans="1:11" ht="32.25" thickBot="1">
      <c r="A30" s="55"/>
      <c r="B30" s="56" t="s">
        <v>10</v>
      </c>
      <c r="C30" s="57">
        <f>D30+E30+F30+G30+H30+I30+J30</f>
        <v>1973348.6</v>
      </c>
      <c r="D30" s="57">
        <f>D31+D32+D33</f>
        <v>235336.4</v>
      </c>
      <c r="E30" s="57">
        <f aca="true" t="shared" si="10" ref="E30:J30">E31+E32+E33</f>
        <v>250834.4</v>
      </c>
      <c r="F30" s="57">
        <f t="shared" si="10"/>
        <v>269416.3</v>
      </c>
      <c r="G30" s="57">
        <f t="shared" si="10"/>
        <v>282742.7</v>
      </c>
      <c r="H30" s="57">
        <f t="shared" si="10"/>
        <v>296735.5</v>
      </c>
      <c r="I30" s="57">
        <f t="shared" si="10"/>
        <v>311428.4</v>
      </c>
      <c r="J30" s="57">
        <f t="shared" si="10"/>
        <v>326854.9</v>
      </c>
      <c r="K30" s="60"/>
    </row>
    <row r="31" spans="1:11" ht="16.5" thickBot="1">
      <c r="A31" s="55"/>
      <c r="B31" s="52" t="s">
        <v>5</v>
      </c>
      <c r="C31" s="59">
        <f>D31+E31+F31+G31+H31+I31+J31</f>
        <v>20279</v>
      </c>
      <c r="D31" s="59">
        <v>2897</v>
      </c>
      <c r="E31" s="59">
        <v>2897</v>
      </c>
      <c r="F31" s="59">
        <v>2897</v>
      </c>
      <c r="G31" s="59">
        <v>2897</v>
      </c>
      <c r="H31" s="59">
        <v>2897</v>
      </c>
      <c r="I31" s="59">
        <v>2897</v>
      </c>
      <c r="J31" s="59">
        <v>2897</v>
      </c>
      <c r="K31" s="60"/>
    </row>
    <row r="32" spans="1:11" ht="16.5" thickBot="1">
      <c r="A32" s="55"/>
      <c r="B32" s="52" t="s">
        <v>6</v>
      </c>
      <c r="C32" s="59">
        <f>D32+E32+F32+G32+H32+I32+J32</f>
        <v>1289602.5</v>
      </c>
      <c r="D32" s="59">
        <f>D36+D40+D42</f>
        <v>147276</v>
      </c>
      <c r="E32" s="59">
        <f aca="true" t="shared" si="11" ref="E32:J32">E36+E40+E42</f>
        <v>161505</v>
      </c>
      <c r="F32" s="59">
        <f t="shared" si="11"/>
        <v>177503</v>
      </c>
      <c r="G32" s="59">
        <f t="shared" si="11"/>
        <v>186378.6</v>
      </c>
      <c r="H32" s="59">
        <f t="shared" si="11"/>
        <v>195698</v>
      </c>
      <c r="I32" s="59">
        <f t="shared" si="11"/>
        <v>205483.9</v>
      </c>
      <c r="J32" s="59">
        <f t="shared" si="11"/>
        <v>215758</v>
      </c>
      <c r="K32" s="60"/>
    </row>
    <row r="33" spans="1:11" ht="16.5" thickBot="1">
      <c r="A33" s="55"/>
      <c r="B33" s="52" t="s">
        <v>7</v>
      </c>
      <c r="C33" s="59">
        <f>D33+E33+F33+G33+H33+I33+J33</f>
        <v>663467.1</v>
      </c>
      <c r="D33" s="59">
        <f>D38</f>
        <v>85163.4</v>
      </c>
      <c r="E33" s="59">
        <f aca="true" t="shared" si="12" ref="E33:J33">E38</f>
        <v>86432.4</v>
      </c>
      <c r="F33" s="59">
        <f t="shared" si="12"/>
        <v>89016.3</v>
      </c>
      <c r="G33" s="59">
        <f t="shared" si="12"/>
        <v>93467.1</v>
      </c>
      <c r="H33" s="59">
        <f t="shared" si="12"/>
        <v>98140.5</v>
      </c>
      <c r="I33" s="59">
        <f t="shared" si="12"/>
        <v>103047.5</v>
      </c>
      <c r="J33" s="59">
        <f t="shared" si="12"/>
        <v>108199.9</v>
      </c>
      <c r="K33" s="60"/>
    </row>
    <row r="34" spans="1:11" ht="79.5" thickBot="1">
      <c r="A34" s="55"/>
      <c r="B34" s="56" t="s">
        <v>69</v>
      </c>
      <c r="C34" s="57">
        <f aca="true" t="shared" si="13" ref="C34:C42">D34+E34+F34+G34+H34+I34+J34</f>
        <v>1164797.5</v>
      </c>
      <c r="D34" s="57">
        <f>D36+D35</f>
        <v>132141</v>
      </c>
      <c r="E34" s="57">
        <f aca="true" t="shared" si="14" ref="E34:J34">E36+E35</f>
        <v>145608</v>
      </c>
      <c r="F34" s="57">
        <f t="shared" si="14"/>
        <v>160809</v>
      </c>
      <c r="G34" s="57">
        <f t="shared" si="14"/>
        <v>168704.6</v>
      </c>
      <c r="H34" s="57">
        <f t="shared" si="14"/>
        <v>176995</v>
      </c>
      <c r="I34" s="57">
        <f t="shared" si="14"/>
        <v>185699.9</v>
      </c>
      <c r="J34" s="57">
        <f t="shared" si="14"/>
        <v>194840</v>
      </c>
      <c r="K34" s="62" t="s">
        <v>21</v>
      </c>
    </row>
    <row r="35" spans="1:11" ht="16.5" thickBot="1">
      <c r="A35" s="55"/>
      <c r="B35" s="52" t="s">
        <v>5</v>
      </c>
      <c r="C35" s="59">
        <f t="shared" si="13"/>
        <v>20279</v>
      </c>
      <c r="D35" s="59">
        <v>2897</v>
      </c>
      <c r="E35" s="59">
        <v>2897</v>
      </c>
      <c r="F35" s="59">
        <v>2897</v>
      </c>
      <c r="G35" s="59">
        <v>2897</v>
      </c>
      <c r="H35" s="59">
        <v>2897</v>
      </c>
      <c r="I35" s="59">
        <v>2897</v>
      </c>
      <c r="J35" s="59">
        <v>2897</v>
      </c>
      <c r="K35" s="62"/>
    </row>
    <row r="36" spans="1:11" ht="16.5" thickBot="1">
      <c r="A36" s="55"/>
      <c r="B36" s="52" t="s">
        <v>6</v>
      </c>
      <c r="C36" s="59">
        <f t="shared" si="13"/>
        <v>1144518.5</v>
      </c>
      <c r="D36" s="59">
        <v>129244</v>
      </c>
      <c r="E36" s="59">
        <v>142711</v>
      </c>
      <c r="F36" s="59">
        <v>157912</v>
      </c>
      <c r="G36" s="59">
        <v>165807.6</v>
      </c>
      <c r="H36" s="59">
        <v>174098</v>
      </c>
      <c r="I36" s="59">
        <v>182802.9</v>
      </c>
      <c r="J36" s="59">
        <v>191943</v>
      </c>
      <c r="K36" s="60"/>
    </row>
    <row r="37" spans="1:11" ht="54" customHeight="1" thickBot="1">
      <c r="A37" s="55"/>
      <c r="B37" s="56" t="s">
        <v>78</v>
      </c>
      <c r="C37" s="57">
        <f>D37+E37+F37+G37+H37+I37+J37</f>
        <v>663467.1</v>
      </c>
      <c r="D37" s="57">
        <f>D38</f>
        <v>85163.4</v>
      </c>
      <c r="E37" s="57">
        <f aca="true" t="shared" si="15" ref="E37:J37">E38</f>
        <v>86432.4</v>
      </c>
      <c r="F37" s="57">
        <f t="shared" si="15"/>
        <v>89016.3</v>
      </c>
      <c r="G37" s="57">
        <f t="shared" si="15"/>
        <v>93467.1</v>
      </c>
      <c r="H37" s="57">
        <f t="shared" si="15"/>
        <v>98140.5</v>
      </c>
      <c r="I37" s="57">
        <f t="shared" si="15"/>
        <v>103047.5</v>
      </c>
      <c r="J37" s="57">
        <f t="shared" si="15"/>
        <v>108199.9</v>
      </c>
      <c r="K37" s="60"/>
    </row>
    <row r="38" spans="1:11" ht="16.5" thickBot="1">
      <c r="A38" s="55"/>
      <c r="B38" s="52" t="s">
        <v>7</v>
      </c>
      <c r="C38" s="59">
        <f>D38+E38+F38+G38+H38+I38+J38</f>
        <v>663467.1</v>
      </c>
      <c r="D38" s="59">
        <v>85163.4</v>
      </c>
      <c r="E38" s="59">
        <v>86432.4</v>
      </c>
      <c r="F38" s="59">
        <v>89016.3</v>
      </c>
      <c r="G38" s="59">
        <v>93467.1</v>
      </c>
      <c r="H38" s="59">
        <v>98140.5</v>
      </c>
      <c r="I38" s="59">
        <v>103047.5</v>
      </c>
      <c r="J38" s="59">
        <v>108199.9</v>
      </c>
      <c r="K38" s="60"/>
    </row>
    <row r="39" spans="1:11" ht="63.75" thickBot="1">
      <c r="A39" s="55"/>
      <c r="B39" s="56" t="s">
        <v>22</v>
      </c>
      <c r="C39" s="57">
        <f t="shared" si="13"/>
        <v>142207</v>
      </c>
      <c r="D39" s="57">
        <f>D40</f>
        <v>17680</v>
      </c>
      <c r="E39" s="57">
        <f aca="true" t="shared" si="16" ref="E39:J39">E40</f>
        <v>18424</v>
      </c>
      <c r="F39" s="57">
        <f t="shared" si="16"/>
        <v>19202</v>
      </c>
      <c r="G39" s="57">
        <f t="shared" si="16"/>
        <v>20162</v>
      </c>
      <c r="H39" s="57">
        <f t="shared" si="16"/>
        <v>21170</v>
      </c>
      <c r="I39" s="57">
        <f t="shared" si="16"/>
        <v>22229</v>
      </c>
      <c r="J39" s="57">
        <f t="shared" si="16"/>
        <v>23340</v>
      </c>
      <c r="K39" s="60" t="s">
        <v>23</v>
      </c>
    </row>
    <row r="40" spans="1:11" ht="16.5" thickBot="1">
      <c r="A40" s="55"/>
      <c r="B40" s="52" t="s">
        <v>6</v>
      </c>
      <c r="C40" s="59">
        <f t="shared" si="13"/>
        <v>142207</v>
      </c>
      <c r="D40" s="59">
        <v>17680</v>
      </c>
      <c r="E40" s="59">
        <v>18424</v>
      </c>
      <c r="F40" s="59">
        <v>19202</v>
      </c>
      <c r="G40" s="59">
        <v>20162</v>
      </c>
      <c r="H40" s="59">
        <v>21170</v>
      </c>
      <c r="I40" s="59">
        <v>22229</v>
      </c>
      <c r="J40" s="59">
        <v>23340</v>
      </c>
      <c r="K40" s="60"/>
    </row>
    <row r="41" spans="1:11" ht="95.25" thickBot="1">
      <c r="A41" s="55"/>
      <c r="B41" s="56" t="s">
        <v>24</v>
      </c>
      <c r="C41" s="57">
        <f t="shared" si="13"/>
        <v>2877</v>
      </c>
      <c r="D41" s="57">
        <f>D42</f>
        <v>352</v>
      </c>
      <c r="E41" s="57">
        <f aca="true" t="shared" si="17" ref="E41:J41">E42</f>
        <v>370</v>
      </c>
      <c r="F41" s="57">
        <f t="shared" si="17"/>
        <v>389</v>
      </c>
      <c r="G41" s="57">
        <f t="shared" si="17"/>
        <v>409</v>
      </c>
      <c r="H41" s="57">
        <f t="shared" si="17"/>
        <v>430</v>
      </c>
      <c r="I41" s="57">
        <f t="shared" si="17"/>
        <v>452</v>
      </c>
      <c r="J41" s="57">
        <f t="shared" si="17"/>
        <v>475</v>
      </c>
      <c r="K41" s="60" t="s">
        <v>25</v>
      </c>
    </row>
    <row r="42" spans="1:11" ht="16.5" thickBot="1">
      <c r="A42" s="55"/>
      <c r="B42" s="52" t="s">
        <v>6</v>
      </c>
      <c r="C42" s="59">
        <f t="shared" si="13"/>
        <v>2877</v>
      </c>
      <c r="D42" s="59">
        <v>352</v>
      </c>
      <c r="E42" s="59">
        <v>370</v>
      </c>
      <c r="F42" s="59">
        <v>389</v>
      </c>
      <c r="G42" s="59">
        <v>409</v>
      </c>
      <c r="H42" s="59">
        <v>430</v>
      </c>
      <c r="I42" s="59">
        <v>452</v>
      </c>
      <c r="J42" s="59">
        <v>475</v>
      </c>
      <c r="K42" s="60"/>
    </row>
    <row r="43" spans="1:11" ht="16.5" thickBot="1">
      <c r="A43" s="55"/>
      <c r="B43" s="118" t="s">
        <v>26</v>
      </c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ht="32.25" thickBot="1">
      <c r="A44" s="55"/>
      <c r="B44" s="56" t="s">
        <v>10</v>
      </c>
      <c r="C44" s="57">
        <f aca="true" t="shared" si="18" ref="C44:C54">D44+E44+F44+G44+H44+I44+J44</f>
        <v>378353.80000000005</v>
      </c>
      <c r="D44" s="57">
        <f>D45+D46</f>
        <v>48273.7</v>
      </c>
      <c r="E44" s="57">
        <f aca="true" t="shared" si="19" ref="E44:J44">E45+E46</f>
        <v>49076.7</v>
      </c>
      <c r="F44" s="57">
        <f t="shared" si="19"/>
        <v>51233.600000000006</v>
      </c>
      <c r="G44" s="57">
        <f t="shared" si="19"/>
        <v>53795.5</v>
      </c>
      <c r="H44" s="57">
        <f t="shared" si="19"/>
        <v>56485.700000000004</v>
      </c>
      <c r="I44" s="57">
        <f t="shared" si="19"/>
        <v>58287.2</v>
      </c>
      <c r="J44" s="57">
        <f t="shared" si="19"/>
        <v>61201.4</v>
      </c>
      <c r="K44" s="60"/>
    </row>
    <row r="45" spans="1:11" ht="16.5" thickBot="1">
      <c r="A45" s="55"/>
      <c r="B45" s="52" t="s">
        <v>6</v>
      </c>
      <c r="C45" s="57">
        <f t="shared" si="18"/>
        <v>79146.2</v>
      </c>
      <c r="D45" s="59">
        <f aca="true" t="shared" si="20" ref="D45:J45">D53+D50</f>
        <v>9854.5</v>
      </c>
      <c r="E45" s="59">
        <f t="shared" si="20"/>
        <v>10186.7</v>
      </c>
      <c r="F45" s="59">
        <f t="shared" si="20"/>
        <v>10696</v>
      </c>
      <c r="G45" s="59">
        <f t="shared" si="20"/>
        <v>11231</v>
      </c>
      <c r="H45" s="59">
        <f t="shared" si="20"/>
        <v>11793</v>
      </c>
      <c r="I45" s="59">
        <f t="shared" si="20"/>
        <v>12383</v>
      </c>
      <c r="J45" s="59">
        <f t="shared" si="20"/>
        <v>13002</v>
      </c>
      <c r="K45" s="60"/>
    </row>
    <row r="46" spans="1:11" ht="16.5" thickBot="1">
      <c r="A46" s="55"/>
      <c r="B46" s="52" t="s">
        <v>7</v>
      </c>
      <c r="C46" s="57">
        <f t="shared" si="18"/>
        <v>299207.60000000003</v>
      </c>
      <c r="D46" s="59">
        <f aca="true" t="shared" si="21" ref="D46:J46">D54+D48+D51</f>
        <v>38419.2</v>
      </c>
      <c r="E46" s="59">
        <f t="shared" si="21"/>
        <v>38890</v>
      </c>
      <c r="F46" s="59">
        <f t="shared" si="21"/>
        <v>40537.600000000006</v>
      </c>
      <c r="G46" s="59">
        <f t="shared" si="21"/>
        <v>42564.5</v>
      </c>
      <c r="H46" s="59">
        <f t="shared" si="21"/>
        <v>44692.700000000004</v>
      </c>
      <c r="I46" s="59">
        <f t="shared" si="21"/>
        <v>45904.2</v>
      </c>
      <c r="J46" s="59">
        <f t="shared" si="21"/>
        <v>48199.4</v>
      </c>
      <c r="K46" s="60"/>
    </row>
    <row r="47" spans="1:11" ht="79.5" thickBot="1">
      <c r="A47" s="55"/>
      <c r="B47" s="56" t="s">
        <v>82</v>
      </c>
      <c r="C47" s="57">
        <f t="shared" si="18"/>
        <v>294618.80000000005</v>
      </c>
      <c r="D47" s="57">
        <f>D48</f>
        <v>37472.2</v>
      </c>
      <c r="E47" s="57">
        <f aca="true" t="shared" si="22" ref="E47:J47">E48</f>
        <v>38034.4</v>
      </c>
      <c r="F47" s="57">
        <f t="shared" si="22"/>
        <v>39653.8</v>
      </c>
      <c r="G47" s="57">
        <f t="shared" si="22"/>
        <v>41636.5</v>
      </c>
      <c r="H47" s="57">
        <f t="shared" si="22"/>
        <v>43718.3</v>
      </c>
      <c r="I47" s="57">
        <f t="shared" si="22"/>
        <v>45904.2</v>
      </c>
      <c r="J47" s="57">
        <f t="shared" si="22"/>
        <v>48199.4</v>
      </c>
      <c r="K47" s="60" t="s">
        <v>28</v>
      </c>
    </row>
    <row r="48" spans="1:11" ht="16.5" thickBot="1">
      <c r="A48" s="55"/>
      <c r="B48" s="52" t="s">
        <v>7</v>
      </c>
      <c r="C48" s="63">
        <f t="shared" si="18"/>
        <v>294618.80000000005</v>
      </c>
      <c r="D48" s="63">
        <v>37472.2</v>
      </c>
      <c r="E48" s="63">
        <v>38034.4</v>
      </c>
      <c r="F48" s="63">
        <v>39653.8</v>
      </c>
      <c r="G48" s="63">
        <v>41636.5</v>
      </c>
      <c r="H48" s="63">
        <v>43718.3</v>
      </c>
      <c r="I48" s="63">
        <v>45904.2</v>
      </c>
      <c r="J48" s="63">
        <v>48199.4</v>
      </c>
      <c r="K48" s="60"/>
    </row>
    <row r="49" spans="1:11" s="71" customFormat="1" ht="80.25" customHeight="1" thickBot="1">
      <c r="A49" s="67"/>
      <c r="B49" s="68" t="s">
        <v>83</v>
      </c>
      <c r="C49" s="69">
        <f>D49+E49+F49+G49+H49+I49+J49</f>
        <v>256.9</v>
      </c>
      <c r="D49" s="69">
        <f>D50+D51</f>
        <v>256.9</v>
      </c>
      <c r="E49" s="69">
        <f aca="true" t="shared" si="23" ref="E49:J49">E50+E51</f>
        <v>0</v>
      </c>
      <c r="F49" s="69">
        <f t="shared" si="23"/>
        <v>0</v>
      </c>
      <c r="G49" s="69">
        <f t="shared" si="23"/>
        <v>0</v>
      </c>
      <c r="H49" s="69">
        <f t="shared" si="23"/>
        <v>0</v>
      </c>
      <c r="I49" s="69">
        <f t="shared" si="23"/>
        <v>0</v>
      </c>
      <c r="J49" s="69">
        <f t="shared" si="23"/>
        <v>0</v>
      </c>
      <c r="K49" s="70"/>
    </row>
    <row r="50" spans="1:11" ht="16.5" thickBot="1">
      <c r="A50" s="55"/>
      <c r="B50" s="52" t="s">
        <v>6</v>
      </c>
      <c r="C50" s="59">
        <f>D50+E50+F50+G50+H50+I50+J50</f>
        <v>152.9</v>
      </c>
      <c r="D50" s="59">
        <v>152.9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60"/>
    </row>
    <row r="51" spans="1:11" ht="16.5" thickBot="1">
      <c r="A51" s="55"/>
      <c r="B51" s="52" t="s">
        <v>7</v>
      </c>
      <c r="C51" s="59">
        <f>D51+E51+F51+G51+H51+I51+J51</f>
        <v>104</v>
      </c>
      <c r="D51" s="59">
        <v>104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60"/>
    </row>
    <row r="52" spans="1:11" ht="63.75" thickBot="1">
      <c r="A52" s="55"/>
      <c r="B52" s="56" t="s">
        <v>29</v>
      </c>
      <c r="C52" s="57">
        <f t="shared" si="18"/>
        <v>83478.1</v>
      </c>
      <c r="D52" s="57">
        <f aca="true" t="shared" si="24" ref="D52:J52">D53+D54</f>
        <v>10544.6</v>
      </c>
      <c r="E52" s="57">
        <f t="shared" si="24"/>
        <v>11042.300000000001</v>
      </c>
      <c r="F52" s="57">
        <f t="shared" si="24"/>
        <v>11579.8</v>
      </c>
      <c r="G52" s="57">
        <f t="shared" si="24"/>
        <v>12159</v>
      </c>
      <c r="H52" s="57">
        <f t="shared" si="24"/>
        <v>12767.4</v>
      </c>
      <c r="I52" s="57">
        <f t="shared" si="24"/>
        <v>12383</v>
      </c>
      <c r="J52" s="57">
        <f t="shared" si="24"/>
        <v>13002</v>
      </c>
      <c r="K52" s="60" t="s">
        <v>30</v>
      </c>
    </row>
    <row r="53" spans="1:11" ht="16.5" thickBot="1">
      <c r="A53" s="55"/>
      <c r="B53" s="52" t="s">
        <v>6</v>
      </c>
      <c r="C53" s="59">
        <f t="shared" si="18"/>
        <v>78993.3</v>
      </c>
      <c r="D53" s="59">
        <v>9701.6</v>
      </c>
      <c r="E53" s="59">
        <v>10186.7</v>
      </c>
      <c r="F53" s="59">
        <v>10696</v>
      </c>
      <c r="G53" s="59">
        <v>11231</v>
      </c>
      <c r="H53" s="59">
        <v>11793</v>
      </c>
      <c r="I53" s="59">
        <v>12383</v>
      </c>
      <c r="J53" s="59">
        <v>13002</v>
      </c>
      <c r="K53" s="60"/>
    </row>
    <row r="54" spans="1:11" ht="16.5" thickBot="1">
      <c r="A54" s="55"/>
      <c r="B54" s="52" t="s">
        <v>7</v>
      </c>
      <c r="C54" s="59">
        <f t="shared" si="18"/>
        <v>4484.799999999999</v>
      </c>
      <c r="D54" s="59">
        <v>843</v>
      </c>
      <c r="E54" s="59">
        <v>855.6</v>
      </c>
      <c r="F54" s="59">
        <v>883.8</v>
      </c>
      <c r="G54" s="59">
        <v>928</v>
      </c>
      <c r="H54" s="59">
        <v>974.4</v>
      </c>
      <c r="I54" s="59">
        <v>0</v>
      </c>
      <c r="J54" s="59">
        <v>0</v>
      </c>
      <c r="K54" s="60"/>
    </row>
    <row r="55" spans="1:11" ht="16.5" thickBot="1">
      <c r="A55" s="55"/>
      <c r="B55" s="118" t="s">
        <v>73</v>
      </c>
      <c r="C55" s="119"/>
      <c r="D55" s="119"/>
      <c r="E55" s="119"/>
      <c r="F55" s="119"/>
      <c r="G55" s="119"/>
      <c r="H55" s="119"/>
      <c r="I55" s="119"/>
      <c r="J55" s="119"/>
      <c r="K55" s="120"/>
    </row>
    <row r="56" spans="1:11" ht="32.25" thickBot="1">
      <c r="A56" s="55"/>
      <c r="B56" s="56" t="s">
        <v>10</v>
      </c>
      <c r="C56" s="57">
        <f aca="true" t="shared" si="25" ref="C56:C61">D56+E56+F56+G56+H56+I56+J56</f>
        <v>256.59999999999997</v>
      </c>
      <c r="D56" s="57">
        <f>D57+D58</f>
        <v>31.5</v>
      </c>
      <c r="E56" s="57">
        <f aca="true" t="shared" si="26" ref="E56:J56">E57+E58</f>
        <v>33.1</v>
      </c>
      <c r="F56" s="57">
        <f t="shared" si="26"/>
        <v>34.8</v>
      </c>
      <c r="G56" s="57">
        <f t="shared" si="26"/>
        <v>36.5</v>
      </c>
      <c r="H56" s="57">
        <f t="shared" si="26"/>
        <v>38.3</v>
      </c>
      <c r="I56" s="57">
        <f t="shared" si="26"/>
        <v>40.2</v>
      </c>
      <c r="J56" s="57">
        <f t="shared" si="26"/>
        <v>42.2</v>
      </c>
      <c r="K56" s="60"/>
    </row>
    <row r="57" spans="1:11" ht="16.5" thickBot="1">
      <c r="A57" s="55"/>
      <c r="B57" s="52" t="s">
        <v>6</v>
      </c>
      <c r="C57" s="59">
        <f t="shared" si="25"/>
        <v>256.59999999999997</v>
      </c>
      <c r="D57" s="59">
        <f>D60</f>
        <v>31.5</v>
      </c>
      <c r="E57" s="59">
        <f aca="true" t="shared" si="27" ref="E57:J57">E60</f>
        <v>33.1</v>
      </c>
      <c r="F57" s="59">
        <f t="shared" si="27"/>
        <v>34.8</v>
      </c>
      <c r="G57" s="59">
        <f t="shared" si="27"/>
        <v>36.5</v>
      </c>
      <c r="H57" s="59">
        <f t="shared" si="27"/>
        <v>38.3</v>
      </c>
      <c r="I57" s="59">
        <f t="shared" si="27"/>
        <v>40.2</v>
      </c>
      <c r="J57" s="59">
        <f t="shared" si="27"/>
        <v>42.2</v>
      </c>
      <c r="K57" s="60"/>
    </row>
    <row r="58" spans="1:11" ht="16.5" thickBot="1">
      <c r="A58" s="55"/>
      <c r="B58" s="52" t="s">
        <v>7</v>
      </c>
      <c r="C58" s="59">
        <f t="shared" si="25"/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60"/>
    </row>
    <row r="59" spans="1:11" ht="48" thickBot="1">
      <c r="A59" s="55"/>
      <c r="B59" s="56" t="s">
        <v>70</v>
      </c>
      <c r="C59" s="57">
        <f t="shared" si="25"/>
        <v>256.59999999999997</v>
      </c>
      <c r="D59" s="57">
        <f>D60+D61</f>
        <v>31.5</v>
      </c>
      <c r="E59" s="57">
        <f aca="true" t="shared" si="28" ref="E59:J59">E60+E61</f>
        <v>33.1</v>
      </c>
      <c r="F59" s="57">
        <f t="shared" si="28"/>
        <v>34.8</v>
      </c>
      <c r="G59" s="57">
        <f t="shared" si="28"/>
        <v>36.5</v>
      </c>
      <c r="H59" s="57">
        <f t="shared" si="28"/>
        <v>38.3</v>
      </c>
      <c r="I59" s="57">
        <f t="shared" si="28"/>
        <v>40.2</v>
      </c>
      <c r="J59" s="57">
        <f t="shared" si="28"/>
        <v>42.2</v>
      </c>
      <c r="K59" s="60" t="s">
        <v>33</v>
      </c>
    </row>
    <row r="60" spans="1:11" ht="16.5" thickBot="1">
      <c r="A60" s="55"/>
      <c r="B60" s="52" t="s">
        <v>6</v>
      </c>
      <c r="C60" s="59">
        <f t="shared" si="25"/>
        <v>256.59999999999997</v>
      </c>
      <c r="D60" s="59">
        <v>31.5</v>
      </c>
      <c r="E60" s="59">
        <v>33.1</v>
      </c>
      <c r="F60" s="59">
        <v>34.8</v>
      </c>
      <c r="G60" s="59">
        <v>36.5</v>
      </c>
      <c r="H60" s="59">
        <v>38.3</v>
      </c>
      <c r="I60" s="59">
        <v>40.2</v>
      </c>
      <c r="J60" s="59">
        <v>42.2</v>
      </c>
      <c r="K60" s="60"/>
    </row>
    <row r="61" spans="1:11" ht="16.5" thickBot="1">
      <c r="A61" s="55"/>
      <c r="B61" s="52" t="s">
        <v>7</v>
      </c>
      <c r="C61" s="59">
        <f t="shared" si="25"/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/>
    </row>
    <row r="62" spans="1:11" ht="15.75">
      <c r="A62" s="110"/>
      <c r="B62" s="112" t="s">
        <v>38</v>
      </c>
      <c r="C62" s="113"/>
      <c r="D62" s="113"/>
      <c r="E62" s="113"/>
      <c r="F62" s="113"/>
      <c r="G62" s="113"/>
      <c r="H62" s="113"/>
      <c r="I62" s="113"/>
      <c r="J62" s="113"/>
      <c r="K62" s="114"/>
    </row>
    <row r="63" spans="1:11" ht="16.5" thickBot="1">
      <c r="A63" s="111"/>
      <c r="B63" s="115" t="s">
        <v>39</v>
      </c>
      <c r="C63" s="116"/>
      <c r="D63" s="116"/>
      <c r="E63" s="116"/>
      <c r="F63" s="116"/>
      <c r="G63" s="116"/>
      <c r="H63" s="116"/>
      <c r="I63" s="116"/>
      <c r="J63" s="116"/>
      <c r="K63" s="117"/>
    </row>
    <row r="64" spans="1:11" ht="32.25" thickBot="1">
      <c r="A64" s="55"/>
      <c r="B64" s="52" t="s">
        <v>10</v>
      </c>
      <c r="C64" s="57">
        <f aca="true" t="shared" si="29" ref="C64:C72">D64+E64+F64+G64+H64+I64+J64</f>
        <v>6813.8</v>
      </c>
      <c r="D64" s="57">
        <f>D65+D66</f>
        <v>3323.8</v>
      </c>
      <c r="E64" s="57">
        <f aca="true" t="shared" si="30" ref="E64:J64">E65+E66</f>
        <v>3490</v>
      </c>
      <c r="F64" s="57">
        <f t="shared" si="30"/>
        <v>0</v>
      </c>
      <c r="G64" s="57">
        <f t="shared" si="30"/>
        <v>0</v>
      </c>
      <c r="H64" s="57">
        <f t="shared" si="30"/>
        <v>0</v>
      </c>
      <c r="I64" s="57">
        <f t="shared" si="30"/>
        <v>0</v>
      </c>
      <c r="J64" s="57">
        <f t="shared" si="30"/>
        <v>0</v>
      </c>
      <c r="K64" s="60"/>
    </row>
    <row r="65" spans="1:11" ht="16.5" thickBot="1">
      <c r="A65" s="55"/>
      <c r="B65" s="52" t="s">
        <v>6</v>
      </c>
      <c r="C65" s="59">
        <f t="shared" si="29"/>
        <v>6813.8</v>
      </c>
      <c r="D65" s="59">
        <f>D68+D71</f>
        <v>3323.8</v>
      </c>
      <c r="E65" s="59">
        <f aca="true" t="shared" si="31" ref="E65:J65">E68+E71</f>
        <v>3490</v>
      </c>
      <c r="F65" s="59">
        <f t="shared" si="31"/>
        <v>0</v>
      </c>
      <c r="G65" s="59">
        <f t="shared" si="31"/>
        <v>0</v>
      </c>
      <c r="H65" s="59">
        <f t="shared" si="31"/>
        <v>0</v>
      </c>
      <c r="I65" s="59">
        <f t="shared" si="31"/>
        <v>0</v>
      </c>
      <c r="J65" s="59">
        <f t="shared" si="31"/>
        <v>0</v>
      </c>
      <c r="K65" s="60"/>
    </row>
    <row r="66" spans="1:11" ht="16.5" thickBot="1">
      <c r="A66" s="55"/>
      <c r="B66" s="52" t="s">
        <v>7</v>
      </c>
      <c r="C66" s="59">
        <f t="shared" si="29"/>
        <v>0</v>
      </c>
      <c r="D66" s="59">
        <v>0</v>
      </c>
      <c r="E66" s="59">
        <v>0</v>
      </c>
      <c r="F66" s="59">
        <v>0</v>
      </c>
      <c r="G66" s="59">
        <f>G69+G72</f>
        <v>0</v>
      </c>
      <c r="H66" s="59">
        <f>H69+H72</f>
        <v>0</v>
      </c>
      <c r="I66" s="59">
        <f>I69+I72</f>
        <v>0</v>
      </c>
      <c r="J66" s="59">
        <f>J69+J72</f>
        <v>0</v>
      </c>
      <c r="K66" s="60"/>
    </row>
    <row r="67" spans="1:11" ht="79.5" thickBot="1">
      <c r="A67" s="55"/>
      <c r="B67" s="56" t="s">
        <v>76</v>
      </c>
      <c r="C67" s="59">
        <f t="shared" si="29"/>
        <v>0</v>
      </c>
      <c r="D67" s="59">
        <f aca="true" t="shared" si="32" ref="D67:J67">D68+D69</f>
        <v>0</v>
      </c>
      <c r="E67" s="59">
        <f t="shared" si="32"/>
        <v>0</v>
      </c>
      <c r="F67" s="59">
        <f t="shared" si="32"/>
        <v>0</v>
      </c>
      <c r="G67" s="59">
        <f t="shared" si="32"/>
        <v>0</v>
      </c>
      <c r="H67" s="59">
        <f t="shared" si="32"/>
        <v>0</v>
      </c>
      <c r="I67" s="59">
        <f t="shared" si="32"/>
        <v>0</v>
      </c>
      <c r="J67" s="59">
        <f t="shared" si="32"/>
        <v>0</v>
      </c>
      <c r="K67" s="60" t="s">
        <v>41</v>
      </c>
    </row>
    <row r="68" spans="1:11" ht="16.5" thickBot="1">
      <c r="A68" s="55"/>
      <c r="B68" s="52" t="s">
        <v>6</v>
      </c>
      <c r="C68" s="59">
        <f t="shared" si="29"/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60"/>
    </row>
    <row r="69" spans="1:11" ht="16.5" thickBot="1">
      <c r="A69" s="55"/>
      <c r="B69" s="52" t="s">
        <v>7</v>
      </c>
      <c r="C69" s="59">
        <f t="shared" si="29"/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/>
    </row>
    <row r="70" spans="1:11" ht="79.5" thickBot="1">
      <c r="A70" s="55"/>
      <c r="B70" s="56" t="s">
        <v>77</v>
      </c>
      <c r="C70" s="57">
        <f t="shared" si="29"/>
        <v>6813.8</v>
      </c>
      <c r="D70" s="57">
        <f aca="true" t="shared" si="33" ref="D70:J70">D71+D72</f>
        <v>3323.8</v>
      </c>
      <c r="E70" s="57">
        <f t="shared" si="33"/>
        <v>3490</v>
      </c>
      <c r="F70" s="57">
        <f t="shared" si="33"/>
        <v>0</v>
      </c>
      <c r="G70" s="57">
        <f t="shared" si="33"/>
        <v>0</v>
      </c>
      <c r="H70" s="57">
        <f t="shared" si="33"/>
        <v>0</v>
      </c>
      <c r="I70" s="57">
        <f t="shared" si="33"/>
        <v>0</v>
      </c>
      <c r="J70" s="57">
        <f t="shared" si="33"/>
        <v>0</v>
      </c>
      <c r="K70" s="60" t="s">
        <v>45</v>
      </c>
    </row>
    <row r="71" spans="1:11" ht="16.5" thickBot="1">
      <c r="A71" s="55"/>
      <c r="B71" s="52" t="s">
        <v>6</v>
      </c>
      <c r="C71" s="59">
        <f t="shared" si="29"/>
        <v>6813.8</v>
      </c>
      <c r="D71" s="59">
        <v>3323.8</v>
      </c>
      <c r="E71" s="59">
        <v>3490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60"/>
    </row>
    <row r="72" spans="1:11" ht="16.5" thickBot="1">
      <c r="A72" s="55"/>
      <c r="B72" s="52" t="s">
        <v>7</v>
      </c>
      <c r="C72" s="59">
        <f t="shared" si="29"/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/>
    </row>
    <row r="73" spans="1:11" ht="15.75">
      <c r="A73" s="110"/>
      <c r="B73" s="112" t="s">
        <v>48</v>
      </c>
      <c r="C73" s="113"/>
      <c r="D73" s="113"/>
      <c r="E73" s="113"/>
      <c r="F73" s="113"/>
      <c r="G73" s="113"/>
      <c r="H73" s="113"/>
      <c r="I73" s="113"/>
      <c r="J73" s="113"/>
      <c r="K73" s="114"/>
    </row>
    <row r="74" spans="1:11" ht="16.5" thickBot="1">
      <c r="A74" s="111"/>
      <c r="B74" s="115" t="s">
        <v>49</v>
      </c>
      <c r="C74" s="116"/>
      <c r="D74" s="116"/>
      <c r="E74" s="116"/>
      <c r="F74" s="116"/>
      <c r="G74" s="116"/>
      <c r="H74" s="116"/>
      <c r="I74" s="116"/>
      <c r="J74" s="116"/>
      <c r="K74" s="117"/>
    </row>
    <row r="75" spans="1:11" ht="32.25" thickBot="1">
      <c r="A75" s="55"/>
      <c r="B75" s="52" t="s">
        <v>10</v>
      </c>
      <c r="C75" s="57">
        <f aca="true" t="shared" si="34" ref="C75:C83">D75+E75+F75+G75+H75+I75+J75</f>
        <v>191141.9</v>
      </c>
      <c r="D75" s="57">
        <f>D76</f>
        <v>24557.1</v>
      </c>
      <c r="E75" s="57">
        <f aca="true" t="shared" si="35" ref="E75:J75">E76</f>
        <v>24906.100000000002</v>
      </c>
      <c r="F75" s="57">
        <f t="shared" si="35"/>
        <v>25640.2</v>
      </c>
      <c r="G75" s="57">
        <f t="shared" si="35"/>
        <v>26922.2</v>
      </c>
      <c r="H75" s="57">
        <f t="shared" si="35"/>
        <v>28268.4</v>
      </c>
      <c r="I75" s="57">
        <f t="shared" si="35"/>
        <v>29681.899999999998</v>
      </c>
      <c r="J75" s="57">
        <f t="shared" si="35"/>
        <v>31166</v>
      </c>
      <c r="K75" s="60"/>
    </row>
    <row r="76" spans="1:11" ht="16.5" thickBot="1">
      <c r="A76" s="55"/>
      <c r="B76" s="52" t="s">
        <v>7</v>
      </c>
      <c r="C76" s="59">
        <f t="shared" si="34"/>
        <v>191141.9</v>
      </c>
      <c r="D76" s="64">
        <f>D78+D80+D83</f>
        <v>24557.1</v>
      </c>
      <c r="E76" s="64">
        <f aca="true" t="shared" si="36" ref="E76:J76">E78+E80+E83</f>
        <v>24906.100000000002</v>
      </c>
      <c r="F76" s="64">
        <f t="shared" si="36"/>
        <v>25640.2</v>
      </c>
      <c r="G76" s="64">
        <f t="shared" si="36"/>
        <v>26922.2</v>
      </c>
      <c r="H76" s="64">
        <f t="shared" si="36"/>
        <v>28268.4</v>
      </c>
      <c r="I76" s="64">
        <f t="shared" si="36"/>
        <v>29681.899999999998</v>
      </c>
      <c r="J76" s="64">
        <f t="shared" si="36"/>
        <v>31166</v>
      </c>
      <c r="K76" s="60"/>
    </row>
    <row r="77" spans="1:11" ht="95.25" thickBot="1">
      <c r="A77" s="55"/>
      <c r="B77" s="56" t="s">
        <v>79</v>
      </c>
      <c r="C77" s="57">
        <f t="shared" si="34"/>
        <v>20097.4</v>
      </c>
      <c r="D77" s="66">
        <f>D78</f>
        <v>2652.5</v>
      </c>
      <c r="E77" s="66">
        <f aca="true" t="shared" si="37" ref="E77:J77">E78</f>
        <v>2672.9</v>
      </c>
      <c r="F77" s="66">
        <f t="shared" si="37"/>
        <v>2673.3</v>
      </c>
      <c r="G77" s="66">
        <f t="shared" si="37"/>
        <v>2807</v>
      </c>
      <c r="H77" s="66">
        <f t="shared" si="37"/>
        <v>2947.4</v>
      </c>
      <c r="I77" s="66">
        <f t="shared" si="37"/>
        <v>3094.8</v>
      </c>
      <c r="J77" s="66">
        <f t="shared" si="37"/>
        <v>3249.5</v>
      </c>
      <c r="K77" s="60"/>
    </row>
    <row r="78" spans="1:11" ht="16.5" thickBot="1">
      <c r="A78" s="55"/>
      <c r="B78" s="52" t="s">
        <v>7</v>
      </c>
      <c r="C78" s="59">
        <f t="shared" si="34"/>
        <v>20097.4</v>
      </c>
      <c r="D78" s="64">
        <v>2652.5</v>
      </c>
      <c r="E78" s="64">
        <v>2672.9</v>
      </c>
      <c r="F78" s="64">
        <v>2673.3</v>
      </c>
      <c r="G78" s="64">
        <v>2807</v>
      </c>
      <c r="H78" s="64">
        <v>2947.4</v>
      </c>
      <c r="I78" s="64">
        <v>3094.8</v>
      </c>
      <c r="J78" s="64">
        <v>3249.5</v>
      </c>
      <c r="K78" s="60"/>
    </row>
    <row r="79" spans="1:11" ht="79.5" thickBot="1">
      <c r="A79" s="55"/>
      <c r="B79" s="56" t="s">
        <v>81</v>
      </c>
      <c r="C79" s="57">
        <f t="shared" si="34"/>
        <v>171044.5</v>
      </c>
      <c r="D79" s="57">
        <f>D80</f>
        <v>21904.6</v>
      </c>
      <c r="E79" s="57">
        <f aca="true" t="shared" si="38" ref="E79:J79">E80</f>
        <v>22233.2</v>
      </c>
      <c r="F79" s="57">
        <f t="shared" si="38"/>
        <v>22966.9</v>
      </c>
      <c r="G79" s="57">
        <f t="shared" si="38"/>
        <v>24115.2</v>
      </c>
      <c r="H79" s="57">
        <f t="shared" si="38"/>
        <v>25321</v>
      </c>
      <c r="I79" s="57">
        <f t="shared" si="38"/>
        <v>26587.1</v>
      </c>
      <c r="J79" s="57">
        <f t="shared" si="38"/>
        <v>27916.5</v>
      </c>
      <c r="K79" s="60" t="s">
        <v>53</v>
      </c>
    </row>
    <row r="80" spans="1:11" ht="16.5" thickBot="1">
      <c r="A80" s="55"/>
      <c r="B80" s="52" t="s">
        <v>7</v>
      </c>
      <c r="C80" s="59">
        <f t="shared" si="34"/>
        <v>171044.5</v>
      </c>
      <c r="D80" s="59">
        <v>21904.6</v>
      </c>
      <c r="E80" s="59">
        <v>22233.2</v>
      </c>
      <c r="F80" s="59">
        <v>22966.9</v>
      </c>
      <c r="G80" s="59">
        <v>24115.2</v>
      </c>
      <c r="H80" s="59">
        <v>25321</v>
      </c>
      <c r="I80" s="59">
        <v>26587.1</v>
      </c>
      <c r="J80" s="59">
        <v>27916.5</v>
      </c>
      <c r="K80" s="60"/>
    </row>
    <row r="81" spans="1:11" ht="48" thickBot="1">
      <c r="A81" s="55"/>
      <c r="B81" s="56" t="s">
        <v>80</v>
      </c>
      <c r="C81" s="57">
        <f t="shared" si="34"/>
        <v>0</v>
      </c>
      <c r="D81" s="57">
        <f aca="true" t="shared" si="39" ref="D81:J81">D82+D83</f>
        <v>0</v>
      </c>
      <c r="E81" s="57">
        <f t="shared" si="39"/>
        <v>0</v>
      </c>
      <c r="F81" s="57">
        <f t="shared" si="39"/>
        <v>0</v>
      </c>
      <c r="G81" s="57">
        <f t="shared" si="39"/>
        <v>0</v>
      </c>
      <c r="H81" s="57">
        <f t="shared" si="39"/>
        <v>0</v>
      </c>
      <c r="I81" s="57">
        <f t="shared" si="39"/>
        <v>0</v>
      </c>
      <c r="J81" s="57">
        <f t="shared" si="39"/>
        <v>0</v>
      </c>
      <c r="K81" s="60" t="s">
        <v>55</v>
      </c>
    </row>
    <row r="82" spans="1:11" ht="16.5" thickBot="1">
      <c r="A82" s="55"/>
      <c r="B82" s="52" t="s">
        <v>6</v>
      </c>
      <c r="C82" s="59">
        <f t="shared" si="34"/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60"/>
    </row>
    <row r="83" spans="1:11" ht="16.5" thickBot="1">
      <c r="A83" s="55"/>
      <c r="B83" s="52" t="s">
        <v>56</v>
      </c>
      <c r="C83" s="59">
        <f t="shared" si="34"/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/>
    </row>
  </sheetData>
  <sheetProtection/>
  <mergeCells count="14">
    <mergeCell ref="I1:K5"/>
    <mergeCell ref="A7:K9"/>
    <mergeCell ref="B11:B15"/>
    <mergeCell ref="C11:J14"/>
    <mergeCell ref="B21:K21"/>
    <mergeCell ref="B29:K29"/>
    <mergeCell ref="B43:K43"/>
    <mergeCell ref="B55:K55"/>
    <mergeCell ref="A62:A63"/>
    <mergeCell ref="B62:K62"/>
    <mergeCell ref="B63:K63"/>
    <mergeCell ref="A73:A74"/>
    <mergeCell ref="B73:K73"/>
    <mergeCell ref="B74:K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8.7109375" style="73" bestFit="1" customWidth="1"/>
    <col min="2" max="2" width="47.00390625" style="41" customWidth="1"/>
    <col min="3" max="3" width="17.140625" style="41" customWidth="1"/>
    <col min="4" max="4" width="13.421875" style="41" bestFit="1" customWidth="1"/>
    <col min="5" max="6" width="12.28125" style="41" bestFit="1" customWidth="1"/>
    <col min="7" max="7" width="16.8515625" style="41" bestFit="1" customWidth="1"/>
    <col min="8" max="8" width="12.140625" style="41" bestFit="1" customWidth="1"/>
    <col min="9" max="9" width="13.28125" style="41" bestFit="1" customWidth="1"/>
    <col min="10" max="10" width="14.00390625" style="41" bestFit="1" customWidth="1"/>
    <col min="11" max="11" width="21.8515625" style="41" customWidth="1"/>
    <col min="12" max="16384" width="9.140625" style="41" customWidth="1"/>
  </cols>
  <sheetData>
    <row r="1" spans="9:11" ht="15">
      <c r="I1" s="121" t="s">
        <v>92</v>
      </c>
      <c r="J1" s="122"/>
      <c r="K1" s="122"/>
    </row>
    <row r="2" spans="9:11" ht="15">
      <c r="I2" s="122"/>
      <c r="J2" s="122"/>
      <c r="K2" s="122"/>
    </row>
    <row r="3" spans="9:11" ht="15">
      <c r="I3" s="122"/>
      <c r="J3" s="122"/>
      <c r="K3" s="122"/>
    </row>
    <row r="4" spans="9:11" ht="15">
      <c r="I4" s="122"/>
      <c r="J4" s="122"/>
      <c r="K4" s="122"/>
    </row>
    <row r="5" spans="9:11" ht="15">
      <c r="I5" s="122"/>
      <c r="J5" s="122"/>
      <c r="K5" s="122"/>
    </row>
    <row r="6" ht="15" hidden="1"/>
    <row r="7" spans="1:11" ht="26.25" customHeight="1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ht="15.75" thickBot="1"/>
    <row r="11" spans="1:11" ht="50.25" customHeight="1">
      <c r="A11" s="42" t="s">
        <v>0</v>
      </c>
      <c r="B11" s="112" t="s">
        <v>1</v>
      </c>
      <c r="C11" s="130" t="s">
        <v>2</v>
      </c>
      <c r="D11" s="130"/>
      <c r="E11" s="130"/>
      <c r="F11" s="130"/>
      <c r="G11" s="130"/>
      <c r="H11" s="130"/>
      <c r="I11" s="130"/>
      <c r="J11" s="130"/>
      <c r="K11" s="43" t="s">
        <v>57</v>
      </c>
    </row>
    <row r="12" spans="1:11" ht="47.25">
      <c r="A12" s="44" t="s">
        <v>60</v>
      </c>
      <c r="B12" s="127"/>
      <c r="C12" s="130"/>
      <c r="D12" s="130"/>
      <c r="E12" s="130"/>
      <c r="F12" s="130"/>
      <c r="G12" s="130"/>
      <c r="H12" s="130"/>
      <c r="I12" s="130"/>
      <c r="J12" s="130"/>
      <c r="K12" s="45" t="s">
        <v>58</v>
      </c>
    </row>
    <row r="13" spans="1:11" ht="15.75">
      <c r="A13" s="74"/>
      <c r="B13" s="127"/>
      <c r="C13" s="130"/>
      <c r="D13" s="130"/>
      <c r="E13" s="130"/>
      <c r="F13" s="130"/>
      <c r="G13" s="130"/>
      <c r="H13" s="130"/>
      <c r="I13" s="130"/>
      <c r="J13" s="130"/>
      <c r="K13" s="45" t="s">
        <v>59</v>
      </c>
    </row>
    <row r="14" spans="1:11" ht="32.25" thickBot="1">
      <c r="A14" s="75"/>
      <c r="B14" s="126"/>
      <c r="C14" s="47" t="s">
        <v>3</v>
      </c>
      <c r="D14" s="47" t="s">
        <v>61</v>
      </c>
      <c r="E14" s="47" t="s">
        <v>62</v>
      </c>
      <c r="F14" s="47" t="s">
        <v>63</v>
      </c>
      <c r="G14" s="47" t="s">
        <v>64</v>
      </c>
      <c r="H14" s="47" t="s">
        <v>65</v>
      </c>
      <c r="I14" s="47" t="s">
        <v>66</v>
      </c>
      <c r="J14" s="47" t="s">
        <v>67</v>
      </c>
      <c r="K14" s="47"/>
    </row>
    <row r="15" spans="1:11" ht="16.5" thickBot="1">
      <c r="A15" s="49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</row>
    <row r="16" spans="1:11" ht="32.25" thickBot="1">
      <c r="A16" s="51">
        <v>1</v>
      </c>
      <c r="B16" s="56" t="s">
        <v>4</v>
      </c>
      <c r="C16" s="136">
        <f>D16+E16+F16+G16+H16+I16+J16</f>
        <v>4402467.306</v>
      </c>
      <c r="D16" s="136">
        <f>D17+D18+D19</f>
        <v>543762.406</v>
      </c>
      <c r="E16" s="65">
        <f aca="true" t="shared" si="0" ref="E16:J16">E17+E18+E19</f>
        <v>561300.3</v>
      </c>
      <c r="F16" s="65">
        <f t="shared" si="0"/>
        <v>597071.9</v>
      </c>
      <c r="G16" s="65">
        <f t="shared" si="0"/>
        <v>626994.3999999999</v>
      </c>
      <c r="H16" s="65">
        <f t="shared" si="0"/>
        <v>658345.1000000001</v>
      </c>
      <c r="I16" s="65">
        <f t="shared" si="0"/>
        <v>690240.7</v>
      </c>
      <c r="J16" s="65">
        <f t="shared" si="0"/>
        <v>724752.5</v>
      </c>
      <c r="K16" s="54"/>
    </row>
    <row r="17" spans="1:11" ht="16.5" thickBot="1">
      <c r="A17" s="51">
        <f aca="true" t="shared" si="1" ref="A17:A35">A16+1</f>
        <v>2</v>
      </c>
      <c r="B17" s="52" t="s">
        <v>5</v>
      </c>
      <c r="C17" s="53">
        <f>D17+E17+F17+G17+H17+I17+J17</f>
        <v>0</v>
      </c>
      <c r="D17" s="53">
        <f>D30</f>
        <v>0</v>
      </c>
      <c r="E17" s="53">
        <f aca="true" t="shared" si="2" ref="E17:J17">E30</f>
        <v>0</v>
      </c>
      <c r="F17" s="53">
        <f t="shared" si="2"/>
        <v>0</v>
      </c>
      <c r="G17" s="53">
        <f t="shared" si="2"/>
        <v>0</v>
      </c>
      <c r="H17" s="53">
        <f t="shared" si="2"/>
        <v>0</v>
      </c>
      <c r="I17" s="53">
        <f t="shared" si="2"/>
        <v>0</v>
      </c>
      <c r="J17" s="53">
        <f t="shared" si="2"/>
        <v>0</v>
      </c>
      <c r="K17" s="53"/>
    </row>
    <row r="18" spans="1:11" ht="16.5" thickBot="1">
      <c r="A18" s="51">
        <f t="shared" si="1"/>
        <v>3</v>
      </c>
      <c r="B18" s="52" t="s">
        <v>6</v>
      </c>
      <c r="C18" s="53">
        <f>D18+E18+F18+G18+H18+I18+J18</f>
        <v>2236780.5</v>
      </c>
      <c r="D18" s="53">
        <f aca="true" t="shared" si="3" ref="D18:J18">D22+D31+D44+D59+D66</f>
        <v>258902.7</v>
      </c>
      <c r="E18" s="53">
        <f t="shared" si="3"/>
        <v>280776.8</v>
      </c>
      <c r="F18" s="53">
        <f t="shared" si="3"/>
        <v>307077.8</v>
      </c>
      <c r="G18" s="53">
        <f t="shared" si="3"/>
        <v>322500.6</v>
      </c>
      <c r="H18" s="53">
        <f t="shared" si="3"/>
        <v>338626.5</v>
      </c>
      <c r="I18" s="53">
        <f t="shared" si="3"/>
        <v>355559.2</v>
      </c>
      <c r="J18" s="53">
        <f t="shared" si="3"/>
        <v>373336.9</v>
      </c>
      <c r="K18" s="54"/>
    </row>
    <row r="19" spans="1:11" ht="16.5" thickBot="1">
      <c r="A19" s="51">
        <f t="shared" si="1"/>
        <v>4</v>
      </c>
      <c r="B19" s="52" t="s">
        <v>7</v>
      </c>
      <c r="C19" s="137">
        <f>D19+E19+F19+G19+H19+I19+J19</f>
        <v>2165686.8060000003</v>
      </c>
      <c r="D19" s="137">
        <f aca="true" t="shared" si="4" ref="D19:J19">D23+D32+D45+D60+D67+D79</f>
        <v>284859.706</v>
      </c>
      <c r="E19" s="53">
        <f t="shared" si="4"/>
        <v>280523.5</v>
      </c>
      <c r="F19" s="53">
        <f t="shared" si="4"/>
        <v>289994.10000000003</v>
      </c>
      <c r="G19" s="53">
        <f t="shared" si="4"/>
        <v>304493.8</v>
      </c>
      <c r="H19" s="53">
        <f t="shared" si="4"/>
        <v>319718.60000000003</v>
      </c>
      <c r="I19" s="53">
        <f t="shared" si="4"/>
        <v>334681.5</v>
      </c>
      <c r="J19" s="53">
        <f t="shared" si="4"/>
        <v>351415.6</v>
      </c>
      <c r="K19" s="54"/>
    </row>
    <row r="20" spans="1:11" ht="16.5" thickBot="1">
      <c r="A20" s="51">
        <f t="shared" si="1"/>
        <v>5</v>
      </c>
      <c r="B20" s="118" t="s">
        <v>9</v>
      </c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1" ht="32.25" thickBot="1">
      <c r="A21" s="51">
        <f t="shared" si="1"/>
        <v>6</v>
      </c>
      <c r="B21" s="56" t="s">
        <v>10</v>
      </c>
      <c r="C21" s="57">
        <f aca="true" t="shared" si="5" ref="C21:C27">D21+E21+F21+G21+H21+I21+J21</f>
        <v>1867972.7</v>
      </c>
      <c r="D21" s="57">
        <f>D24+D26</f>
        <v>226658</v>
      </c>
      <c r="E21" s="57">
        <f aca="true" t="shared" si="6" ref="E21:J21">E24+E26</f>
        <v>239412</v>
      </c>
      <c r="F21" s="57">
        <f t="shared" si="6"/>
        <v>253709</v>
      </c>
      <c r="G21" s="57">
        <f t="shared" si="6"/>
        <v>266394.5</v>
      </c>
      <c r="H21" s="57">
        <f t="shared" si="6"/>
        <v>279714.2</v>
      </c>
      <c r="I21" s="57">
        <f t="shared" si="6"/>
        <v>293700</v>
      </c>
      <c r="J21" s="57">
        <f t="shared" si="6"/>
        <v>308385</v>
      </c>
      <c r="K21" s="58"/>
    </row>
    <row r="22" spans="1:11" ht="16.5" thickBot="1">
      <c r="A22" s="51">
        <f t="shared" si="1"/>
        <v>7</v>
      </c>
      <c r="B22" s="52" t="s">
        <v>6</v>
      </c>
      <c r="C22" s="59">
        <f t="shared" si="5"/>
        <v>866322.5</v>
      </c>
      <c r="D22" s="59">
        <f>D25</f>
        <v>100158</v>
      </c>
      <c r="E22" s="59">
        <f aca="true" t="shared" si="7" ref="E22:J22">E25</f>
        <v>109117</v>
      </c>
      <c r="F22" s="59">
        <f t="shared" si="7"/>
        <v>118909</v>
      </c>
      <c r="G22" s="59">
        <f t="shared" si="7"/>
        <v>124854.5</v>
      </c>
      <c r="H22" s="59">
        <f t="shared" si="7"/>
        <v>131097.2</v>
      </c>
      <c r="I22" s="59">
        <f t="shared" si="7"/>
        <v>137652.1</v>
      </c>
      <c r="J22" s="59">
        <f t="shared" si="7"/>
        <v>144534.7</v>
      </c>
      <c r="K22" s="60"/>
    </row>
    <row r="23" spans="1:11" ht="16.5" thickBot="1">
      <c r="A23" s="51">
        <f t="shared" si="1"/>
        <v>8</v>
      </c>
      <c r="B23" s="52" t="s">
        <v>7</v>
      </c>
      <c r="C23" s="59">
        <f t="shared" si="5"/>
        <v>1001650.2</v>
      </c>
      <c r="D23" s="59">
        <f>D27</f>
        <v>126500</v>
      </c>
      <c r="E23" s="59">
        <f aca="true" t="shared" si="8" ref="E23:J23">E27</f>
        <v>130295</v>
      </c>
      <c r="F23" s="59">
        <f t="shared" si="8"/>
        <v>134800</v>
      </c>
      <c r="G23" s="59">
        <f t="shared" si="8"/>
        <v>141540</v>
      </c>
      <c r="H23" s="59">
        <f t="shared" si="8"/>
        <v>148617</v>
      </c>
      <c r="I23" s="59">
        <f t="shared" si="8"/>
        <v>156047.9</v>
      </c>
      <c r="J23" s="59">
        <f t="shared" si="8"/>
        <v>163850.3</v>
      </c>
      <c r="K23" s="60"/>
    </row>
    <row r="24" spans="1:11" ht="95.25" thickBot="1">
      <c r="A24" s="51">
        <f t="shared" si="1"/>
        <v>9</v>
      </c>
      <c r="B24" s="56" t="s">
        <v>13</v>
      </c>
      <c r="C24" s="57">
        <f t="shared" si="5"/>
        <v>866322.5</v>
      </c>
      <c r="D24" s="57">
        <f>D25</f>
        <v>100158</v>
      </c>
      <c r="E24" s="57">
        <f aca="true" t="shared" si="9" ref="E24:J24">E25</f>
        <v>109117</v>
      </c>
      <c r="F24" s="57">
        <f t="shared" si="9"/>
        <v>118909</v>
      </c>
      <c r="G24" s="57">
        <f t="shared" si="9"/>
        <v>124854.5</v>
      </c>
      <c r="H24" s="57">
        <f t="shared" si="9"/>
        <v>131097.2</v>
      </c>
      <c r="I24" s="57">
        <f t="shared" si="9"/>
        <v>137652.1</v>
      </c>
      <c r="J24" s="57">
        <f t="shared" si="9"/>
        <v>144534.7</v>
      </c>
      <c r="K24" s="60" t="s">
        <v>14</v>
      </c>
    </row>
    <row r="25" spans="1:11" ht="16.5" thickBot="1">
      <c r="A25" s="51">
        <f t="shared" si="1"/>
        <v>10</v>
      </c>
      <c r="B25" s="52" t="s">
        <v>6</v>
      </c>
      <c r="C25" s="59">
        <f t="shared" si="5"/>
        <v>866322.5</v>
      </c>
      <c r="D25" s="59">
        <v>100158</v>
      </c>
      <c r="E25" s="59">
        <v>109117</v>
      </c>
      <c r="F25" s="59">
        <v>118909</v>
      </c>
      <c r="G25" s="59">
        <v>124854.5</v>
      </c>
      <c r="H25" s="59">
        <v>131097.2</v>
      </c>
      <c r="I25" s="59">
        <v>137652.1</v>
      </c>
      <c r="J25" s="59">
        <v>144534.7</v>
      </c>
      <c r="K25" s="60"/>
    </row>
    <row r="26" spans="1:11" ht="95.25" thickBot="1">
      <c r="A26" s="51">
        <f t="shared" si="1"/>
        <v>11</v>
      </c>
      <c r="B26" s="56" t="s">
        <v>15</v>
      </c>
      <c r="C26" s="57">
        <f t="shared" si="5"/>
        <v>1001650.2</v>
      </c>
      <c r="D26" s="57">
        <f>D27</f>
        <v>126500</v>
      </c>
      <c r="E26" s="57">
        <f aca="true" t="shared" si="10" ref="E26:J26">E27</f>
        <v>130295</v>
      </c>
      <c r="F26" s="57">
        <f t="shared" si="10"/>
        <v>134800</v>
      </c>
      <c r="G26" s="57">
        <f t="shared" si="10"/>
        <v>141540</v>
      </c>
      <c r="H26" s="57">
        <f t="shared" si="10"/>
        <v>148617</v>
      </c>
      <c r="I26" s="57">
        <f t="shared" si="10"/>
        <v>156047.9</v>
      </c>
      <c r="J26" s="57">
        <f t="shared" si="10"/>
        <v>163850.3</v>
      </c>
      <c r="K26" s="60" t="s">
        <v>14</v>
      </c>
    </row>
    <row r="27" spans="1:11" ht="16.5" thickBot="1">
      <c r="A27" s="51">
        <f t="shared" si="1"/>
        <v>12</v>
      </c>
      <c r="B27" s="52" t="s">
        <v>72</v>
      </c>
      <c r="C27" s="59">
        <f t="shared" si="5"/>
        <v>1001650.2</v>
      </c>
      <c r="D27" s="59">
        <v>126500</v>
      </c>
      <c r="E27" s="59">
        <v>130295</v>
      </c>
      <c r="F27" s="59">
        <v>134800</v>
      </c>
      <c r="G27" s="59">
        <v>141540</v>
      </c>
      <c r="H27" s="59">
        <v>148617</v>
      </c>
      <c r="I27" s="59">
        <v>156047.9</v>
      </c>
      <c r="J27" s="59">
        <v>163850.3</v>
      </c>
      <c r="K27" s="60"/>
    </row>
    <row r="28" spans="1:11" ht="16.5" thickBot="1">
      <c r="A28" s="51">
        <f t="shared" si="1"/>
        <v>13</v>
      </c>
      <c r="B28" s="118" t="s">
        <v>17</v>
      </c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ht="32.25" thickBot="1">
      <c r="A29" s="51">
        <f t="shared" si="1"/>
        <v>14</v>
      </c>
      <c r="B29" s="56" t="s">
        <v>10</v>
      </c>
      <c r="C29" s="57">
        <f>D29+E29+F29+G29+H29+I29+J29</f>
        <v>1952423.6999999997</v>
      </c>
      <c r="D29" s="57">
        <f>D30+D31+D32</f>
        <v>231923.5</v>
      </c>
      <c r="E29" s="57">
        <f aca="true" t="shared" si="11" ref="E29:J29">E30+E31+E32</f>
        <v>247872.4</v>
      </c>
      <c r="F29" s="57">
        <f t="shared" si="11"/>
        <v>266454.3</v>
      </c>
      <c r="G29" s="57">
        <f t="shared" si="11"/>
        <v>279845.7</v>
      </c>
      <c r="H29" s="57">
        <f t="shared" si="11"/>
        <v>293838.5</v>
      </c>
      <c r="I29" s="57">
        <f t="shared" si="11"/>
        <v>308531.4</v>
      </c>
      <c r="J29" s="57">
        <f t="shared" si="11"/>
        <v>323957.9</v>
      </c>
      <c r="K29" s="60"/>
    </row>
    <row r="30" spans="1:11" ht="16.5" thickBot="1">
      <c r="A30" s="51">
        <f t="shared" si="1"/>
        <v>15</v>
      </c>
      <c r="B30" s="52" t="s">
        <v>5</v>
      </c>
      <c r="C30" s="59">
        <f>D30+E30+F30+G30+H30+I30+J30</f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60"/>
    </row>
    <row r="31" spans="1:11" ht="16.5" thickBot="1">
      <c r="A31" s="51">
        <f t="shared" si="1"/>
        <v>16</v>
      </c>
      <c r="B31" s="52" t="s">
        <v>6</v>
      </c>
      <c r="C31" s="59">
        <f>D31+E31+F31+G31+H31+I31+J31</f>
        <v>1289055.5</v>
      </c>
      <c r="D31" s="59">
        <f>D35+D39+D41</f>
        <v>146859</v>
      </c>
      <c r="E31" s="59">
        <f aca="true" t="shared" si="12" ref="E31:J31">E35+E39+E41</f>
        <v>161440</v>
      </c>
      <c r="F31" s="59">
        <f t="shared" si="12"/>
        <v>177438</v>
      </c>
      <c r="G31" s="59">
        <f t="shared" si="12"/>
        <v>186378.6</v>
      </c>
      <c r="H31" s="59">
        <f t="shared" si="12"/>
        <v>195698</v>
      </c>
      <c r="I31" s="59">
        <f t="shared" si="12"/>
        <v>205483.9</v>
      </c>
      <c r="J31" s="59">
        <f t="shared" si="12"/>
        <v>215758</v>
      </c>
      <c r="K31" s="60"/>
    </row>
    <row r="32" spans="1:11" ht="16.5" thickBot="1">
      <c r="A32" s="51">
        <f t="shared" si="1"/>
        <v>17</v>
      </c>
      <c r="B32" s="52" t="s">
        <v>7</v>
      </c>
      <c r="C32" s="59">
        <f>D32+E32+F32+G32+H32+I32+J32</f>
        <v>663368.2000000001</v>
      </c>
      <c r="D32" s="59">
        <f>D37</f>
        <v>85064.5</v>
      </c>
      <c r="E32" s="59">
        <f aca="true" t="shared" si="13" ref="E32:J32">E37</f>
        <v>86432.4</v>
      </c>
      <c r="F32" s="59">
        <f t="shared" si="13"/>
        <v>89016.3</v>
      </c>
      <c r="G32" s="59">
        <f t="shared" si="13"/>
        <v>93467.1</v>
      </c>
      <c r="H32" s="59">
        <f t="shared" si="13"/>
        <v>98140.5</v>
      </c>
      <c r="I32" s="59">
        <f t="shared" si="13"/>
        <v>103047.5</v>
      </c>
      <c r="J32" s="59">
        <f t="shared" si="13"/>
        <v>108199.9</v>
      </c>
      <c r="K32" s="60"/>
    </row>
    <row r="33" spans="1:11" ht="79.5" thickBot="1">
      <c r="A33" s="51">
        <f t="shared" si="1"/>
        <v>18</v>
      </c>
      <c r="B33" s="56" t="s">
        <v>69</v>
      </c>
      <c r="C33" s="57">
        <f aca="true" t="shared" si="14" ref="C33:C41">D33+E33+F33+G33+H33+I33+J33</f>
        <v>1144518.5</v>
      </c>
      <c r="D33" s="57">
        <f>D35+D34</f>
        <v>129244</v>
      </c>
      <c r="E33" s="57">
        <f aca="true" t="shared" si="15" ref="E33:J33">E35+E34</f>
        <v>142711</v>
      </c>
      <c r="F33" s="57">
        <f t="shared" si="15"/>
        <v>157912</v>
      </c>
      <c r="G33" s="57">
        <f t="shared" si="15"/>
        <v>165807.6</v>
      </c>
      <c r="H33" s="57">
        <f t="shared" si="15"/>
        <v>174098</v>
      </c>
      <c r="I33" s="57">
        <f t="shared" si="15"/>
        <v>182802.9</v>
      </c>
      <c r="J33" s="57">
        <f t="shared" si="15"/>
        <v>191943</v>
      </c>
      <c r="K33" s="62" t="s">
        <v>21</v>
      </c>
    </row>
    <row r="34" spans="1:11" ht="16.5" thickBot="1">
      <c r="A34" s="51">
        <f t="shared" si="1"/>
        <v>19</v>
      </c>
      <c r="B34" s="52" t="s">
        <v>5</v>
      </c>
      <c r="C34" s="59">
        <f t="shared" si="14"/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62"/>
    </row>
    <row r="35" spans="1:11" ht="16.5" thickBot="1">
      <c r="A35" s="51">
        <f t="shared" si="1"/>
        <v>20</v>
      </c>
      <c r="B35" s="52" t="s">
        <v>6</v>
      </c>
      <c r="C35" s="59">
        <f t="shared" si="14"/>
        <v>1144518.5</v>
      </c>
      <c r="D35" s="59">
        <v>129244</v>
      </c>
      <c r="E35" s="59">
        <v>142711</v>
      </c>
      <c r="F35" s="59">
        <v>157912</v>
      </c>
      <c r="G35" s="59">
        <v>165807.6</v>
      </c>
      <c r="H35" s="59">
        <v>174098</v>
      </c>
      <c r="I35" s="59">
        <v>182802.9</v>
      </c>
      <c r="J35" s="59">
        <v>191943</v>
      </c>
      <c r="K35" s="60"/>
    </row>
    <row r="36" spans="1:11" ht="54" customHeight="1" thickBot="1">
      <c r="A36" s="51">
        <f aca="true" t="shared" si="16" ref="A36:A75">A35+1</f>
        <v>21</v>
      </c>
      <c r="B36" s="56" t="s">
        <v>78</v>
      </c>
      <c r="C36" s="57">
        <f>D36+E36+F36+G36+H36+I36+J36</f>
        <v>663368.2000000001</v>
      </c>
      <c r="D36" s="57">
        <f>D37</f>
        <v>85064.5</v>
      </c>
      <c r="E36" s="57">
        <f aca="true" t="shared" si="17" ref="E36:J36">E37</f>
        <v>86432.4</v>
      </c>
      <c r="F36" s="57">
        <f t="shared" si="17"/>
        <v>89016.3</v>
      </c>
      <c r="G36" s="57">
        <f t="shared" si="17"/>
        <v>93467.1</v>
      </c>
      <c r="H36" s="57">
        <f t="shared" si="17"/>
        <v>98140.5</v>
      </c>
      <c r="I36" s="57">
        <f t="shared" si="17"/>
        <v>103047.5</v>
      </c>
      <c r="J36" s="57">
        <f t="shared" si="17"/>
        <v>108199.9</v>
      </c>
      <c r="K36" s="60"/>
    </row>
    <row r="37" spans="1:11" ht="16.5" thickBot="1">
      <c r="A37" s="51">
        <f t="shared" si="16"/>
        <v>22</v>
      </c>
      <c r="B37" s="52" t="s">
        <v>7</v>
      </c>
      <c r="C37" s="59">
        <f>D37+E37+F37+G37+H37+I37+J37</f>
        <v>663368.2000000001</v>
      </c>
      <c r="D37" s="59">
        <v>85064.5</v>
      </c>
      <c r="E37" s="59">
        <v>86432.4</v>
      </c>
      <c r="F37" s="59">
        <v>89016.3</v>
      </c>
      <c r="G37" s="59">
        <v>93467.1</v>
      </c>
      <c r="H37" s="59">
        <v>98140.5</v>
      </c>
      <c r="I37" s="59">
        <v>103047.5</v>
      </c>
      <c r="J37" s="59">
        <v>108199.9</v>
      </c>
      <c r="K37" s="60"/>
    </row>
    <row r="38" spans="1:11" ht="63.75" thickBot="1">
      <c r="A38" s="51">
        <f t="shared" si="16"/>
        <v>23</v>
      </c>
      <c r="B38" s="56" t="s">
        <v>22</v>
      </c>
      <c r="C38" s="57">
        <f t="shared" si="14"/>
        <v>142012</v>
      </c>
      <c r="D38" s="57">
        <f>D39</f>
        <v>17615</v>
      </c>
      <c r="E38" s="57">
        <f aca="true" t="shared" si="18" ref="E38:J38">E39</f>
        <v>18359</v>
      </c>
      <c r="F38" s="57">
        <f t="shared" si="18"/>
        <v>19137</v>
      </c>
      <c r="G38" s="57">
        <f t="shared" si="18"/>
        <v>20162</v>
      </c>
      <c r="H38" s="57">
        <f t="shared" si="18"/>
        <v>21170</v>
      </c>
      <c r="I38" s="57">
        <f t="shared" si="18"/>
        <v>22229</v>
      </c>
      <c r="J38" s="57">
        <f t="shared" si="18"/>
        <v>23340</v>
      </c>
      <c r="K38" s="60" t="s">
        <v>23</v>
      </c>
    </row>
    <row r="39" spans="1:11" ht="16.5" thickBot="1">
      <c r="A39" s="51">
        <f t="shared" si="16"/>
        <v>24</v>
      </c>
      <c r="B39" s="52" t="s">
        <v>6</v>
      </c>
      <c r="C39" s="59">
        <f t="shared" si="14"/>
        <v>142012</v>
      </c>
      <c r="D39" s="59">
        <v>17615</v>
      </c>
      <c r="E39" s="59">
        <v>18359</v>
      </c>
      <c r="F39" s="59">
        <v>19137</v>
      </c>
      <c r="G39" s="59">
        <v>20162</v>
      </c>
      <c r="H39" s="59">
        <v>21170</v>
      </c>
      <c r="I39" s="59">
        <v>22229</v>
      </c>
      <c r="J39" s="59">
        <v>23340</v>
      </c>
      <c r="K39" s="60"/>
    </row>
    <row r="40" spans="1:11" ht="95.25" thickBot="1">
      <c r="A40" s="51">
        <f t="shared" si="16"/>
        <v>25</v>
      </c>
      <c r="B40" s="56" t="s">
        <v>24</v>
      </c>
      <c r="C40" s="57">
        <f t="shared" si="14"/>
        <v>2525</v>
      </c>
      <c r="D40" s="57">
        <f>D41</f>
        <v>0</v>
      </c>
      <c r="E40" s="57">
        <f aca="true" t="shared" si="19" ref="E40:J40">E41</f>
        <v>370</v>
      </c>
      <c r="F40" s="57">
        <f t="shared" si="19"/>
        <v>389</v>
      </c>
      <c r="G40" s="57">
        <f t="shared" si="19"/>
        <v>409</v>
      </c>
      <c r="H40" s="57">
        <f t="shared" si="19"/>
        <v>430</v>
      </c>
      <c r="I40" s="57">
        <f t="shared" si="19"/>
        <v>452</v>
      </c>
      <c r="J40" s="57">
        <f t="shared" si="19"/>
        <v>475</v>
      </c>
      <c r="K40" s="60" t="s">
        <v>25</v>
      </c>
    </row>
    <row r="41" spans="1:11" ht="16.5" thickBot="1">
      <c r="A41" s="51">
        <f t="shared" si="16"/>
        <v>26</v>
      </c>
      <c r="B41" s="52" t="s">
        <v>6</v>
      </c>
      <c r="C41" s="59">
        <f t="shared" si="14"/>
        <v>2525</v>
      </c>
      <c r="D41" s="59">
        <v>0</v>
      </c>
      <c r="E41" s="59">
        <v>370</v>
      </c>
      <c r="F41" s="59">
        <v>389</v>
      </c>
      <c r="G41" s="59">
        <v>409</v>
      </c>
      <c r="H41" s="59">
        <v>430</v>
      </c>
      <c r="I41" s="59">
        <v>452</v>
      </c>
      <c r="J41" s="59">
        <v>475</v>
      </c>
      <c r="K41" s="60"/>
    </row>
    <row r="42" spans="1:11" ht="16.5" thickBot="1">
      <c r="A42" s="51">
        <f t="shared" si="16"/>
        <v>27</v>
      </c>
      <c r="B42" s="118" t="s">
        <v>26</v>
      </c>
      <c r="C42" s="119"/>
      <c r="D42" s="119"/>
      <c r="E42" s="119"/>
      <c r="F42" s="119"/>
      <c r="G42" s="119"/>
      <c r="H42" s="119"/>
      <c r="I42" s="119"/>
      <c r="J42" s="119"/>
      <c r="K42" s="120"/>
    </row>
    <row r="43" spans="1:11" ht="32.25" thickBot="1">
      <c r="A43" s="51">
        <f t="shared" si="16"/>
        <v>28</v>
      </c>
      <c r="B43" s="56" t="s">
        <v>10</v>
      </c>
      <c r="C43" s="57">
        <f aca="true" t="shared" si="20" ref="C43:C56">D43+E43+F43+G43+H43+I43+J43</f>
        <v>380024.7</v>
      </c>
      <c r="D43" s="57">
        <f>D44+D45</f>
        <v>49944.6</v>
      </c>
      <c r="E43" s="57">
        <f aca="true" t="shared" si="21" ref="E43:J43">E44+E45</f>
        <v>49076.7</v>
      </c>
      <c r="F43" s="57">
        <f t="shared" si="21"/>
        <v>51233.600000000006</v>
      </c>
      <c r="G43" s="57">
        <f t="shared" si="21"/>
        <v>53795.5</v>
      </c>
      <c r="H43" s="57">
        <f t="shared" si="21"/>
        <v>56485.700000000004</v>
      </c>
      <c r="I43" s="57">
        <f t="shared" si="21"/>
        <v>58287.2</v>
      </c>
      <c r="J43" s="57">
        <f t="shared" si="21"/>
        <v>61201.4</v>
      </c>
      <c r="K43" s="60"/>
    </row>
    <row r="44" spans="1:11" ht="16.5" thickBot="1">
      <c r="A44" s="51">
        <f t="shared" si="16"/>
        <v>29</v>
      </c>
      <c r="B44" s="52" t="s">
        <v>6</v>
      </c>
      <c r="C44" s="57">
        <f t="shared" si="20"/>
        <v>78993.3</v>
      </c>
      <c r="D44" s="59">
        <f aca="true" t="shared" si="22" ref="D44:J44">D55+D49+D52</f>
        <v>9701.6</v>
      </c>
      <c r="E44" s="59">
        <f t="shared" si="22"/>
        <v>10186.7</v>
      </c>
      <c r="F44" s="59">
        <f t="shared" si="22"/>
        <v>10696</v>
      </c>
      <c r="G44" s="59">
        <f t="shared" si="22"/>
        <v>11231</v>
      </c>
      <c r="H44" s="59">
        <f t="shared" si="22"/>
        <v>11793</v>
      </c>
      <c r="I44" s="59">
        <f t="shared" si="22"/>
        <v>12383</v>
      </c>
      <c r="J44" s="59">
        <f t="shared" si="22"/>
        <v>13002</v>
      </c>
      <c r="K44" s="60"/>
    </row>
    <row r="45" spans="1:11" ht="16.5" thickBot="1">
      <c r="A45" s="51">
        <f t="shared" si="16"/>
        <v>30</v>
      </c>
      <c r="B45" s="52" t="s">
        <v>7</v>
      </c>
      <c r="C45" s="57">
        <f t="shared" si="20"/>
        <v>301031.4</v>
      </c>
      <c r="D45" s="59">
        <f>D56+D47+D50+D53</f>
        <v>40243</v>
      </c>
      <c r="E45" s="59">
        <f aca="true" t="shared" si="23" ref="E45:J45">E56+E47+E50+E53</f>
        <v>38890</v>
      </c>
      <c r="F45" s="59">
        <f t="shared" si="23"/>
        <v>40537.600000000006</v>
      </c>
      <c r="G45" s="59">
        <f t="shared" si="23"/>
        <v>42564.5</v>
      </c>
      <c r="H45" s="59">
        <f t="shared" si="23"/>
        <v>44692.700000000004</v>
      </c>
      <c r="I45" s="59">
        <f t="shared" si="23"/>
        <v>45904.2</v>
      </c>
      <c r="J45" s="59">
        <f t="shared" si="23"/>
        <v>48199.4</v>
      </c>
      <c r="K45" s="60"/>
    </row>
    <row r="46" spans="1:11" ht="79.5" thickBot="1">
      <c r="A46" s="51">
        <f t="shared" si="16"/>
        <v>31</v>
      </c>
      <c r="B46" s="56" t="s">
        <v>82</v>
      </c>
      <c r="C46" s="57">
        <f t="shared" si="20"/>
        <v>294618.80000000005</v>
      </c>
      <c r="D46" s="57">
        <f>D47</f>
        <v>37472.2</v>
      </c>
      <c r="E46" s="57">
        <f aca="true" t="shared" si="24" ref="E46:J46">E47</f>
        <v>38034.4</v>
      </c>
      <c r="F46" s="57">
        <f t="shared" si="24"/>
        <v>39653.8</v>
      </c>
      <c r="G46" s="57">
        <f t="shared" si="24"/>
        <v>41636.5</v>
      </c>
      <c r="H46" s="57">
        <f t="shared" si="24"/>
        <v>43718.3</v>
      </c>
      <c r="I46" s="57">
        <f t="shared" si="24"/>
        <v>45904.2</v>
      </c>
      <c r="J46" s="57">
        <f t="shared" si="24"/>
        <v>48199.4</v>
      </c>
      <c r="K46" s="60" t="s">
        <v>28</v>
      </c>
    </row>
    <row r="47" spans="1:11" ht="16.5" thickBot="1">
      <c r="A47" s="51">
        <f t="shared" si="16"/>
        <v>32</v>
      </c>
      <c r="B47" s="52" t="s">
        <v>7</v>
      </c>
      <c r="C47" s="63">
        <f t="shared" si="20"/>
        <v>294618.80000000005</v>
      </c>
      <c r="D47" s="63">
        <v>37472.2</v>
      </c>
      <c r="E47" s="63">
        <v>38034.4</v>
      </c>
      <c r="F47" s="63">
        <v>39653.8</v>
      </c>
      <c r="G47" s="63">
        <v>41636.5</v>
      </c>
      <c r="H47" s="63">
        <v>43718.3</v>
      </c>
      <c r="I47" s="63">
        <v>45904.2</v>
      </c>
      <c r="J47" s="63">
        <v>48199.4</v>
      </c>
      <c r="K47" s="60"/>
    </row>
    <row r="48" spans="1:11" s="71" customFormat="1" ht="51.75" customHeight="1" thickBot="1">
      <c r="A48" s="51">
        <f t="shared" si="16"/>
        <v>33</v>
      </c>
      <c r="B48" s="68" t="s">
        <v>85</v>
      </c>
      <c r="C48" s="69">
        <f aca="true" t="shared" si="25" ref="C48:C54">D48+E48+F48+G48+H48+I48+J48</f>
        <v>104</v>
      </c>
      <c r="D48" s="69">
        <f>D49+D50</f>
        <v>104</v>
      </c>
      <c r="E48" s="69">
        <f aca="true" t="shared" si="26" ref="E48:J48">E49+E50</f>
        <v>0</v>
      </c>
      <c r="F48" s="69">
        <f t="shared" si="26"/>
        <v>0</v>
      </c>
      <c r="G48" s="69">
        <f t="shared" si="26"/>
        <v>0</v>
      </c>
      <c r="H48" s="69">
        <f t="shared" si="26"/>
        <v>0</v>
      </c>
      <c r="I48" s="69">
        <f t="shared" si="26"/>
        <v>0</v>
      </c>
      <c r="J48" s="69">
        <f t="shared" si="26"/>
        <v>0</v>
      </c>
      <c r="K48" s="70"/>
    </row>
    <row r="49" spans="1:11" ht="16.5" thickBot="1">
      <c r="A49" s="51">
        <f t="shared" si="16"/>
        <v>34</v>
      </c>
      <c r="B49" s="52" t="s">
        <v>6</v>
      </c>
      <c r="C49" s="59">
        <f t="shared" si="25"/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/>
    </row>
    <row r="50" spans="1:11" ht="16.5" thickBot="1">
      <c r="A50" s="51">
        <f t="shared" si="16"/>
        <v>35</v>
      </c>
      <c r="B50" s="52" t="s">
        <v>7</v>
      </c>
      <c r="C50" s="59">
        <f t="shared" si="25"/>
        <v>104</v>
      </c>
      <c r="D50" s="59">
        <v>104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60"/>
    </row>
    <row r="51" spans="1:11" ht="69.75" customHeight="1" thickBot="1">
      <c r="A51" s="51">
        <f t="shared" si="16"/>
        <v>36</v>
      </c>
      <c r="B51" s="56" t="s">
        <v>86</v>
      </c>
      <c r="C51" s="57">
        <f t="shared" si="25"/>
        <v>53.8</v>
      </c>
      <c r="D51" s="57">
        <f>D53+D52</f>
        <v>53.8</v>
      </c>
      <c r="E51" s="57">
        <f aca="true" t="shared" si="27" ref="E51:J51">E53+E52</f>
        <v>0</v>
      </c>
      <c r="F51" s="57">
        <f t="shared" si="27"/>
        <v>0</v>
      </c>
      <c r="G51" s="57">
        <f t="shared" si="27"/>
        <v>0</v>
      </c>
      <c r="H51" s="57">
        <f t="shared" si="27"/>
        <v>0</v>
      </c>
      <c r="I51" s="57">
        <f t="shared" si="27"/>
        <v>0</v>
      </c>
      <c r="J51" s="57">
        <f t="shared" si="27"/>
        <v>0</v>
      </c>
      <c r="K51" s="60"/>
    </row>
    <row r="52" spans="1:11" ht="16.5" thickBot="1">
      <c r="A52" s="51">
        <f t="shared" si="16"/>
        <v>37</v>
      </c>
      <c r="B52" s="52" t="s">
        <v>6</v>
      </c>
      <c r="C52" s="59">
        <f t="shared" si="25"/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60"/>
    </row>
    <row r="53" spans="1:11" ht="16.5" thickBot="1">
      <c r="A53" s="51">
        <f t="shared" si="16"/>
        <v>38</v>
      </c>
      <c r="B53" s="52" t="s">
        <v>7</v>
      </c>
      <c r="C53" s="59">
        <f t="shared" si="25"/>
        <v>53.8</v>
      </c>
      <c r="D53" s="59">
        <v>53.8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/>
    </row>
    <row r="54" spans="1:11" ht="63.75" thickBot="1">
      <c r="A54" s="51">
        <f t="shared" si="16"/>
        <v>39</v>
      </c>
      <c r="B54" s="56" t="s">
        <v>29</v>
      </c>
      <c r="C54" s="57">
        <f t="shared" si="25"/>
        <v>85248.1</v>
      </c>
      <c r="D54" s="57">
        <f aca="true" t="shared" si="28" ref="D54:J54">D55+D56</f>
        <v>12314.6</v>
      </c>
      <c r="E54" s="57">
        <f t="shared" si="28"/>
        <v>11042.300000000001</v>
      </c>
      <c r="F54" s="57">
        <f t="shared" si="28"/>
        <v>11579.8</v>
      </c>
      <c r="G54" s="57">
        <f t="shared" si="28"/>
        <v>12159</v>
      </c>
      <c r="H54" s="57">
        <f t="shared" si="28"/>
        <v>12767.4</v>
      </c>
      <c r="I54" s="57">
        <f t="shared" si="28"/>
        <v>12383</v>
      </c>
      <c r="J54" s="57">
        <f t="shared" si="28"/>
        <v>13002</v>
      </c>
      <c r="K54" s="60" t="s">
        <v>30</v>
      </c>
    </row>
    <row r="55" spans="1:11" ht="16.5" thickBot="1">
      <c r="A55" s="51">
        <f t="shared" si="16"/>
        <v>40</v>
      </c>
      <c r="B55" s="52" t="s">
        <v>6</v>
      </c>
      <c r="C55" s="59">
        <f t="shared" si="20"/>
        <v>78993.3</v>
      </c>
      <c r="D55" s="59">
        <v>9701.6</v>
      </c>
      <c r="E55" s="59">
        <v>10186.7</v>
      </c>
      <c r="F55" s="59">
        <v>10696</v>
      </c>
      <c r="G55" s="59">
        <v>11231</v>
      </c>
      <c r="H55" s="59">
        <v>11793</v>
      </c>
      <c r="I55" s="59">
        <v>12383</v>
      </c>
      <c r="J55" s="59">
        <v>13002</v>
      </c>
      <c r="K55" s="60"/>
    </row>
    <row r="56" spans="1:11" ht="16.5" thickBot="1">
      <c r="A56" s="51">
        <f t="shared" si="16"/>
        <v>41</v>
      </c>
      <c r="B56" s="52" t="s">
        <v>7</v>
      </c>
      <c r="C56" s="59">
        <f t="shared" si="20"/>
        <v>6254.799999999999</v>
      </c>
      <c r="D56" s="59">
        <v>2613</v>
      </c>
      <c r="E56" s="59">
        <v>855.6</v>
      </c>
      <c r="F56" s="59">
        <v>883.8</v>
      </c>
      <c r="G56" s="59">
        <v>928</v>
      </c>
      <c r="H56" s="59">
        <v>974.4</v>
      </c>
      <c r="I56" s="59">
        <v>0</v>
      </c>
      <c r="J56" s="59">
        <v>0</v>
      </c>
      <c r="K56" s="60"/>
    </row>
    <row r="57" spans="1:11" ht="16.5" thickBot="1">
      <c r="A57" s="51">
        <f t="shared" si="16"/>
        <v>42</v>
      </c>
      <c r="B57" s="118" t="s">
        <v>73</v>
      </c>
      <c r="C57" s="119"/>
      <c r="D57" s="119"/>
      <c r="E57" s="119"/>
      <c r="F57" s="119"/>
      <c r="G57" s="119"/>
      <c r="H57" s="119"/>
      <c r="I57" s="119"/>
      <c r="J57" s="119"/>
      <c r="K57" s="120"/>
    </row>
    <row r="58" spans="1:11" ht="32.25" thickBot="1">
      <c r="A58" s="51">
        <f t="shared" si="16"/>
        <v>43</v>
      </c>
      <c r="B58" s="56" t="s">
        <v>10</v>
      </c>
      <c r="C58" s="57">
        <f aca="true" t="shared" si="29" ref="C58:C63">D58+E58+F58+G58+H58+I58+J58</f>
        <v>225.09999999999997</v>
      </c>
      <c r="D58" s="57">
        <f>D59+D60</f>
        <v>0</v>
      </c>
      <c r="E58" s="57">
        <f aca="true" t="shared" si="30" ref="E58:J58">E59+E60</f>
        <v>33.1</v>
      </c>
      <c r="F58" s="57">
        <f t="shared" si="30"/>
        <v>34.8</v>
      </c>
      <c r="G58" s="57">
        <f t="shared" si="30"/>
        <v>36.5</v>
      </c>
      <c r="H58" s="57">
        <f t="shared" si="30"/>
        <v>38.3</v>
      </c>
      <c r="I58" s="57">
        <f t="shared" si="30"/>
        <v>40.2</v>
      </c>
      <c r="J58" s="57">
        <f t="shared" si="30"/>
        <v>42.2</v>
      </c>
      <c r="K58" s="60"/>
    </row>
    <row r="59" spans="1:11" ht="16.5" thickBot="1">
      <c r="A59" s="51">
        <f t="shared" si="16"/>
        <v>44</v>
      </c>
      <c r="B59" s="52" t="s">
        <v>6</v>
      </c>
      <c r="C59" s="59">
        <f t="shared" si="29"/>
        <v>225.09999999999997</v>
      </c>
      <c r="D59" s="59">
        <f>D62</f>
        <v>0</v>
      </c>
      <c r="E59" s="59">
        <f aca="true" t="shared" si="31" ref="E59:J59">E62</f>
        <v>33.1</v>
      </c>
      <c r="F59" s="59">
        <f t="shared" si="31"/>
        <v>34.8</v>
      </c>
      <c r="G59" s="59">
        <f t="shared" si="31"/>
        <v>36.5</v>
      </c>
      <c r="H59" s="59">
        <f t="shared" si="31"/>
        <v>38.3</v>
      </c>
      <c r="I59" s="59">
        <f t="shared" si="31"/>
        <v>40.2</v>
      </c>
      <c r="J59" s="59">
        <f t="shared" si="31"/>
        <v>42.2</v>
      </c>
      <c r="K59" s="60"/>
    </row>
    <row r="60" spans="1:11" ht="16.5" thickBot="1">
      <c r="A60" s="51">
        <f t="shared" si="16"/>
        <v>45</v>
      </c>
      <c r="B60" s="52" t="s">
        <v>7</v>
      </c>
      <c r="C60" s="59">
        <f t="shared" si="29"/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60"/>
    </row>
    <row r="61" spans="1:11" ht="48" thickBot="1">
      <c r="A61" s="51">
        <f t="shared" si="16"/>
        <v>46</v>
      </c>
      <c r="B61" s="56" t="s">
        <v>70</v>
      </c>
      <c r="C61" s="57">
        <f t="shared" si="29"/>
        <v>225.09999999999997</v>
      </c>
      <c r="D61" s="57">
        <f>D62+D63</f>
        <v>0</v>
      </c>
      <c r="E61" s="57">
        <f aca="true" t="shared" si="32" ref="E61:J61">E62+E63</f>
        <v>33.1</v>
      </c>
      <c r="F61" s="57">
        <f t="shared" si="32"/>
        <v>34.8</v>
      </c>
      <c r="G61" s="57">
        <f t="shared" si="32"/>
        <v>36.5</v>
      </c>
      <c r="H61" s="57">
        <f t="shared" si="32"/>
        <v>38.3</v>
      </c>
      <c r="I61" s="57">
        <f t="shared" si="32"/>
        <v>40.2</v>
      </c>
      <c r="J61" s="57">
        <f t="shared" si="32"/>
        <v>42.2</v>
      </c>
      <c r="K61" s="60" t="s">
        <v>33</v>
      </c>
    </row>
    <row r="62" spans="1:11" ht="16.5" thickBot="1">
      <c r="A62" s="51">
        <f t="shared" si="16"/>
        <v>47</v>
      </c>
      <c r="B62" s="52" t="s">
        <v>6</v>
      </c>
      <c r="C62" s="59">
        <f t="shared" si="29"/>
        <v>225.09999999999997</v>
      </c>
      <c r="D62" s="59">
        <v>0</v>
      </c>
      <c r="E62" s="59">
        <v>33.1</v>
      </c>
      <c r="F62" s="59">
        <v>34.8</v>
      </c>
      <c r="G62" s="59">
        <v>36.5</v>
      </c>
      <c r="H62" s="59">
        <v>38.3</v>
      </c>
      <c r="I62" s="59">
        <v>40.2</v>
      </c>
      <c r="J62" s="59">
        <v>42.2</v>
      </c>
      <c r="K62" s="60"/>
    </row>
    <row r="63" spans="1:11" ht="16.5" thickBot="1">
      <c r="A63" s="51">
        <f t="shared" si="16"/>
        <v>48</v>
      </c>
      <c r="B63" s="52" t="s">
        <v>7</v>
      </c>
      <c r="C63" s="59">
        <f t="shared" si="29"/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60"/>
    </row>
    <row r="64" spans="1:11" ht="16.5" thickBot="1">
      <c r="A64" s="51">
        <f t="shared" si="16"/>
        <v>49</v>
      </c>
      <c r="B64" s="112" t="s">
        <v>93</v>
      </c>
      <c r="C64" s="113"/>
      <c r="D64" s="113"/>
      <c r="E64" s="113"/>
      <c r="F64" s="113"/>
      <c r="G64" s="113"/>
      <c r="H64" s="113"/>
      <c r="I64" s="113"/>
      <c r="J64" s="113"/>
      <c r="K64" s="114"/>
    </row>
    <row r="65" spans="1:11" ht="32.25" thickBot="1">
      <c r="A65" s="51">
        <f t="shared" si="16"/>
        <v>50</v>
      </c>
      <c r="B65" s="76" t="s">
        <v>10</v>
      </c>
      <c r="C65" s="134">
        <f aca="true" t="shared" si="33" ref="C65:C75">D65+E65+F65+G65+H65+I65+J65</f>
        <v>10629.206</v>
      </c>
      <c r="D65" s="134">
        <f>D66+D67</f>
        <v>10629.206</v>
      </c>
      <c r="E65" s="77">
        <f aca="true" t="shared" si="34" ref="E65:J65">E66+E67</f>
        <v>0</v>
      </c>
      <c r="F65" s="77">
        <f t="shared" si="34"/>
        <v>0</v>
      </c>
      <c r="G65" s="77">
        <f t="shared" si="34"/>
        <v>0</v>
      </c>
      <c r="H65" s="77">
        <f t="shared" si="34"/>
        <v>0</v>
      </c>
      <c r="I65" s="77">
        <f t="shared" si="34"/>
        <v>0</v>
      </c>
      <c r="J65" s="77">
        <f t="shared" si="34"/>
        <v>0</v>
      </c>
      <c r="K65" s="78"/>
    </row>
    <row r="66" spans="1:11" ht="16.5" thickBot="1">
      <c r="A66" s="51">
        <f t="shared" si="16"/>
        <v>51</v>
      </c>
      <c r="B66" s="52" t="s">
        <v>6</v>
      </c>
      <c r="C66" s="59">
        <f t="shared" si="33"/>
        <v>2184.1</v>
      </c>
      <c r="D66" s="59">
        <f>D69+D74</f>
        <v>2184.1</v>
      </c>
      <c r="E66" s="59">
        <f aca="true" t="shared" si="35" ref="E66:J66">E69+E74</f>
        <v>0</v>
      </c>
      <c r="F66" s="59">
        <f t="shared" si="35"/>
        <v>0</v>
      </c>
      <c r="G66" s="59">
        <f t="shared" si="35"/>
        <v>0</v>
      </c>
      <c r="H66" s="59">
        <f t="shared" si="35"/>
        <v>0</v>
      </c>
      <c r="I66" s="59">
        <f t="shared" si="35"/>
        <v>0</v>
      </c>
      <c r="J66" s="59">
        <f t="shared" si="35"/>
        <v>0</v>
      </c>
      <c r="K66" s="60"/>
    </row>
    <row r="67" spans="1:11" ht="16.5" thickBot="1">
      <c r="A67" s="51">
        <f t="shared" si="16"/>
        <v>52</v>
      </c>
      <c r="B67" s="52" t="s">
        <v>7</v>
      </c>
      <c r="C67" s="133">
        <f>D67+E67+F67+G67+H67+I67+J67</f>
        <v>8445.106</v>
      </c>
      <c r="D67" s="133">
        <f>D70+D75</f>
        <v>8445.106</v>
      </c>
      <c r="E67" s="59">
        <v>0</v>
      </c>
      <c r="F67" s="59">
        <v>0</v>
      </c>
      <c r="G67" s="59">
        <f>G70+G75</f>
        <v>0</v>
      </c>
      <c r="H67" s="59">
        <f>H70+H75</f>
        <v>0</v>
      </c>
      <c r="I67" s="59">
        <f>I70+I75</f>
        <v>0</v>
      </c>
      <c r="J67" s="59">
        <f>J70+J75</f>
        <v>0</v>
      </c>
      <c r="K67" s="60"/>
    </row>
    <row r="68" spans="1:11" ht="95.25" thickBot="1">
      <c r="A68" s="51">
        <f t="shared" si="16"/>
        <v>53</v>
      </c>
      <c r="B68" s="56" t="s">
        <v>88</v>
      </c>
      <c r="C68" s="135">
        <f t="shared" si="33"/>
        <v>8139.005999999999</v>
      </c>
      <c r="D68" s="135">
        <f aca="true" t="shared" si="36" ref="D68:J68">D69+D70</f>
        <v>8139.005999999999</v>
      </c>
      <c r="E68" s="59">
        <f t="shared" si="36"/>
        <v>0</v>
      </c>
      <c r="F68" s="59">
        <f t="shared" si="36"/>
        <v>0</v>
      </c>
      <c r="G68" s="59">
        <f t="shared" si="36"/>
        <v>0</v>
      </c>
      <c r="H68" s="59">
        <f t="shared" si="36"/>
        <v>0</v>
      </c>
      <c r="I68" s="59">
        <f t="shared" si="36"/>
        <v>0</v>
      </c>
      <c r="J68" s="59">
        <f t="shared" si="36"/>
        <v>0</v>
      </c>
      <c r="K68" s="60" t="s">
        <v>41</v>
      </c>
    </row>
    <row r="69" spans="1:11" ht="16.5" thickBot="1">
      <c r="A69" s="51">
        <f t="shared" si="16"/>
        <v>54</v>
      </c>
      <c r="B69" s="52" t="s">
        <v>6</v>
      </c>
      <c r="C69" s="59">
        <f t="shared" si="33"/>
        <v>939</v>
      </c>
      <c r="D69" s="59">
        <v>939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/>
    </row>
    <row r="70" spans="1:11" ht="16.5" thickBot="1">
      <c r="A70" s="51">
        <f t="shared" si="16"/>
        <v>55</v>
      </c>
      <c r="B70" s="52" t="s">
        <v>89</v>
      </c>
      <c r="C70" s="135">
        <f>C71+C72</f>
        <v>7200.005999999999</v>
      </c>
      <c r="D70" s="135">
        <f aca="true" t="shared" si="37" ref="D70:J70">D71+D72</f>
        <v>7200.005999999999</v>
      </c>
      <c r="E70" s="59">
        <f t="shared" si="37"/>
        <v>0</v>
      </c>
      <c r="F70" s="59">
        <f t="shared" si="37"/>
        <v>0</v>
      </c>
      <c r="G70" s="59">
        <f t="shared" si="37"/>
        <v>0</v>
      </c>
      <c r="H70" s="59">
        <f t="shared" si="37"/>
        <v>0</v>
      </c>
      <c r="I70" s="59">
        <f t="shared" si="37"/>
        <v>0</v>
      </c>
      <c r="J70" s="59">
        <f t="shared" si="37"/>
        <v>0</v>
      </c>
      <c r="K70" s="60"/>
    </row>
    <row r="71" spans="1:11" ht="16.5" thickBot="1">
      <c r="A71" s="51">
        <f t="shared" si="16"/>
        <v>56</v>
      </c>
      <c r="B71" s="52" t="s">
        <v>90</v>
      </c>
      <c r="C71" s="135">
        <f t="shared" si="33"/>
        <v>1548.306</v>
      </c>
      <c r="D71" s="135">
        <v>1548.306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60"/>
    </row>
    <row r="72" spans="1:11" ht="32.25" thickBot="1">
      <c r="A72" s="51">
        <f t="shared" si="16"/>
        <v>57</v>
      </c>
      <c r="B72" s="52" t="s">
        <v>91</v>
      </c>
      <c r="C72" s="59">
        <f t="shared" si="33"/>
        <v>5651.7</v>
      </c>
      <c r="D72" s="59">
        <v>5651.7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/>
    </row>
    <row r="73" spans="1:11" s="71" customFormat="1" ht="97.5" customHeight="1" thickBot="1">
      <c r="A73" s="51">
        <f t="shared" si="16"/>
        <v>58</v>
      </c>
      <c r="B73" s="68" t="s">
        <v>87</v>
      </c>
      <c r="C73" s="69">
        <f t="shared" si="33"/>
        <v>2490.2</v>
      </c>
      <c r="D73" s="69">
        <f aca="true" t="shared" si="38" ref="D73:J73">D74+D75</f>
        <v>2490.2</v>
      </c>
      <c r="E73" s="69">
        <f t="shared" si="38"/>
        <v>0</v>
      </c>
      <c r="F73" s="69">
        <f t="shared" si="38"/>
        <v>0</v>
      </c>
      <c r="G73" s="69">
        <f t="shared" si="38"/>
        <v>0</v>
      </c>
      <c r="H73" s="69">
        <f t="shared" si="38"/>
        <v>0</v>
      </c>
      <c r="I73" s="69">
        <f t="shared" si="38"/>
        <v>0</v>
      </c>
      <c r="J73" s="69">
        <f t="shared" si="38"/>
        <v>0</v>
      </c>
      <c r="K73" s="70" t="s">
        <v>45</v>
      </c>
    </row>
    <row r="74" spans="1:11" ht="16.5" thickBot="1">
      <c r="A74" s="51">
        <f t="shared" si="16"/>
        <v>59</v>
      </c>
      <c r="B74" s="52" t="s">
        <v>6</v>
      </c>
      <c r="C74" s="59">
        <f t="shared" si="33"/>
        <v>1245.1</v>
      </c>
      <c r="D74" s="59">
        <v>1245.1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60"/>
    </row>
    <row r="75" spans="1:11" ht="16.5" thickBot="1">
      <c r="A75" s="51">
        <f t="shared" si="16"/>
        <v>60</v>
      </c>
      <c r="B75" s="52" t="s">
        <v>7</v>
      </c>
      <c r="C75" s="59">
        <f t="shared" si="33"/>
        <v>1245.1</v>
      </c>
      <c r="D75" s="59">
        <v>1245.1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60"/>
    </row>
    <row r="76" spans="1:11" ht="15.75">
      <c r="A76" s="131">
        <v>61</v>
      </c>
      <c r="B76" s="112" t="s">
        <v>48</v>
      </c>
      <c r="C76" s="113"/>
      <c r="D76" s="113"/>
      <c r="E76" s="113"/>
      <c r="F76" s="113"/>
      <c r="G76" s="113"/>
      <c r="H76" s="113"/>
      <c r="I76" s="113"/>
      <c r="J76" s="113"/>
      <c r="K76" s="114"/>
    </row>
    <row r="77" spans="1:11" ht="16.5" thickBot="1">
      <c r="A77" s="132"/>
      <c r="B77" s="115" t="s">
        <v>49</v>
      </c>
      <c r="C77" s="116"/>
      <c r="D77" s="116"/>
      <c r="E77" s="116"/>
      <c r="F77" s="116"/>
      <c r="G77" s="116"/>
      <c r="H77" s="116"/>
      <c r="I77" s="116"/>
      <c r="J77" s="116"/>
      <c r="K77" s="117"/>
    </row>
    <row r="78" spans="1:11" ht="32.25" thickBot="1">
      <c r="A78" s="61">
        <v>62</v>
      </c>
      <c r="B78" s="52" t="s">
        <v>10</v>
      </c>
      <c r="C78" s="57">
        <f aca="true" t="shared" si="39" ref="C78:C86">D78+E78+F78+G78+H78+I78+J78</f>
        <v>191191.9</v>
      </c>
      <c r="D78" s="57">
        <f>D79</f>
        <v>24607.1</v>
      </c>
      <c r="E78" s="57">
        <f aca="true" t="shared" si="40" ref="E78:J78">E79</f>
        <v>24906.100000000002</v>
      </c>
      <c r="F78" s="57">
        <f t="shared" si="40"/>
        <v>25640.2</v>
      </c>
      <c r="G78" s="57">
        <f t="shared" si="40"/>
        <v>26922.2</v>
      </c>
      <c r="H78" s="57">
        <f t="shared" si="40"/>
        <v>28268.4</v>
      </c>
      <c r="I78" s="57">
        <f t="shared" si="40"/>
        <v>29681.899999999998</v>
      </c>
      <c r="J78" s="57">
        <f t="shared" si="40"/>
        <v>31166</v>
      </c>
      <c r="K78" s="60"/>
    </row>
    <row r="79" spans="1:11" ht="16.5" thickBot="1">
      <c r="A79" s="61">
        <v>63</v>
      </c>
      <c r="B79" s="52" t="s">
        <v>7</v>
      </c>
      <c r="C79" s="59">
        <f t="shared" si="39"/>
        <v>191191.9</v>
      </c>
      <c r="D79" s="64">
        <f>D81+D83+D86</f>
        <v>24607.1</v>
      </c>
      <c r="E79" s="64">
        <f aca="true" t="shared" si="41" ref="E79:J79">E81+E83+E86</f>
        <v>24906.100000000002</v>
      </c>
      <c r="F79" s="64">
        <f t="shared" si="41"/>
        <v>25640.2</v>
      </c>
      <c r="G79" s="64">
        <f t="shared" si="41"/>
        <v>26922.2</v>
      </c>
      <c r="H79" s="64">
        <f t="shared" si="41"/>
        <v>28268.4</v>
      </c>
      <c r="I79" s="64">
        <f t="shared" si="41"/>
        <v>29681.899999999998</v>
      </c>
      <c r="J79" s="64">
        <f t="shared" si="41"/>
        <v>31166</v>
      </c>
      <c r="K79" s="60"/>
    </row>
    <row r="80" spans="1:11" ht="95.25" thickBot="1">
      <c r="A80" s="61">
        <v>64</v>
      </c>
      <c r="B80" s="56" t="s">
        <v>79</v>
      </c>
      <c r="C80" s="57">
        <f t="shared" si="39"/>
        <v>20152.4</v>
      </c>
      <c r="D80" s="66">
        <f>D81</f>
        <v>2707.5</v>
      </c>
      <c r="E80" s="66">
        <f aca="true" t="shared" si="42" ref="E80:J80">E81</f>
        <v>2672.9</v>
      </c>
      <c r="F80" s="66">
        <f t="shared" si="42"/>
        <v>2673.3</v>
      </c>
      <c r="G80" s="66">
        <f t="shared" si="42"/>
        <v>2807</v>
      </c>
      <c r="H80" s="66">
        <f t="shared" si="42"/>
        <v>2947.4</v>
      </c>
      <c r="I80" s="66">
        <f t="shared" si="42"/>
        <v>3094.8</v>
      </c>
      <c r="J80" s="66">
        <f t="shared" si="42"/>
        <v>3249.5</v>
      </c>
      <c r="K80" s="60"/>
    </row>
    <row r="81" spans="1:11" ht="16.5" thickBot="1">
      <c r="A81" s="61">
        <v>65</v>
      </c>
      <c r="B81" s="52" t="s">
        <v>7</v>
      </c>
      <c r="C81" s="59">
        <f t="shared" si="39"/>
        <v>20152.4</v>
      </c>
      <c r="D81" s="64">
        <v>2707.5</v>
      </c>
      <c r="E81" s="64">
        <v>2672.9</v>
      </c>
      <c r="F81" s="64">
        <v>2673.3</v>
      </c>
      <c r="G81" s="64">
        <v>2807</v>
      </c>
      <c r="H81" s="64">
        <v>2947.4</v>
      </c>
      <c r="I81" s="64">
        <v>3094.8</v>
      </c>
      <c r="J81" s="64">
        <v>3249.5</v>
      </c>
      <c r="K81" s="60"/>
    </row>
    <row r="82" spans="1:11" ht="79.5" thickBot="1">
      <c r="A82" s="61">
        <v>66</v>
      </c>
      <c r="B82" s="56" t="s">
        <v>81</v>
      </c>
      <c r="C82" s="57">
        <f t="shared" si="39"/>
        <v>170989.5</v>
      </c>
      <c r="D82" s="57">
        <f>D83</f>
        <v>21849.6</v>
      </c>
      <c r="E82" s="57">
        <f aca="true" t="shared" si="43" ref="E82:J82">E83</f>
        <v>22233.2</v>
      </c>
      <c r="F82" s="57">
        <f t="shared" si="43"/>
        <v>22966.9</v>
      </c>
      <c r="G82" s="57">
        <f t="shared" si="43"/>
        <v>24115.2</v>
      </c>
      <c r="H82" s="57">
        <f t="shared" si="43"/>
        <v>25321</v>
      </c>
      <c r="I82" s="57">
        <f t="shared" si="43"/>
        <v>26587.1</v>
      </c>
      <c r="J82" s="57">
        <f t="shared" si="43"/>
        <v>27916.5</v>
      </c>
      <c r="K82" s="60" t="s">
        <v>53</v>
      </c>
    </row>
    <row r="83" spans="1:11" ht="16.5" thickBot="1">
      <c r="A83" s="61">
        <v>67</v>
      </c>
      <c r="B83" s="52" t="s">
        <v>7</v>
      </c>
      <c r="C83" s="59">
        <f t="shared" si="39"/>
        <v>170989.5</v>
      </c>
      <c r="D83" s="59">
        <v>21849.6</v>
      </c>
      <c r="E83" s="59">
        <v>22233.2</v>
      </c>
      <c r="F83" s="59">
        <v>22966.9</v>
      </c>
      <c r="G83" s="59">
        <v>24115.2</v>
      </c>
      <c r="H83" s="59">
        <v>25321</v>
      </c>
      <c r="I83" s="59">
        <v>26587.1</v>
      </c>
      <c r="J83" s="59">
        <v>27916.5</v>
      </c>
      <c r="K83" s="60"/>
    </row>
    <row r="84" spans="1:11" ht="48" thickBot="1">
      <c r="A84" s="61">
        <v>68</v>
      </c>
      <c r="B84" s="56" t="s">
        <v>80</v>
      </c>
      <c r="C84" s="57">
        <f t="shared" si="39"/>
        <v>50</v>
      </c>
      <c r="D84" s="57">
        <f aca="true" t="shared" si="44" ref="D84:J84">D85+D86</f>
        <v>50</v>
      </c>
      <c r="E84" s="57">
        <f t="shared" si="44"/>
        <v>0</v>
      </c>
      <c r="F84" s="57">
        <f t="shared" si="44"/>
        <v>0</v>
      </c>
      <c r="G84" s="57">
        <f t="shared" si="44"/>
        <v>0</v>
      </c>
      <c r="H84" s="57">
        <f t="shared" si="44"/>
        <v>0</v>
      </c>
      <c r="I84" s="57">
        <f t="shared" si="44"/>
        <v>0</v>
      </c>
      <c r="J84" s="57">
        <f t="shared" si="44"/>
        <v>0</v>
      </c>
      <c r="K84" s="60" t="s">
        <v>55</v>
      </c>
    </row>
    <row r="85" spans="1:11" ht="16.5" thickBot="1">
      <c r="A85" s="61">
        <v>69</v>
      </c>
      <c r="B85" s="52" t="s">
        <v>6</v>
      </c>
      <c r="C85" s="59">
        <f t="shared" si="39"/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/>
    </row>
    <row r="86" spans="1:11" ht="16.5" thickBot="1">
      <c r="A86" s="61">
        <v>70</v>
      </c>
      <c r="B86" s="52" t="s">
        <v>56</v>
      </c>
      <c r="C86" s="59">
        <f t="shared" si="39"/>
        <v>50</v>
      </c>
      <c r="D86" s="59">
        <v>50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60"/>
    </row>
    <row r="87" ht="15">
      <c r="D87" s="72"/>
    </row>
  </sheetData>
  <sheetProtection/>
  <mergeCells count="12">
    <mergeCell ref="B42:K42"/>
    <mergeCell ref="B57:K57"/>
    <mergeCell ref="B64:K64"/>
    <mergeCell ref="A76:A77"/>
    <mergeCell ref="B76:K76"/>
    <mergeCell ref="B77:K77"/>
    <mergeCell ref="I1:K5"/>
    <mergeCell ref="A7:K9"/>
    <mergeCell ref="B11:B14"/>
    <mergeCell ref="C11:J13"/>
    <mergeCell ref="B20:K20"/>
    <mergeCell ref="B28:K28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7">
      <selection activeCell="E45" sqref="E45"/>
    </sheetView>
  </sheetViews>
  <sheetFormatPr defaultColWidth="9.140625" defaultRowHeight="15"/>
  <cols>
    <col min="1" max="1" width="8.7109375" style="41" bestFit="1" customWidth="1"/>
    <col min="2" max="2" width="47.00390625" style="41" customWidth="1"/>
    <col min="3" max="3" width="17.140625" style="41" customWidth="1"/>
    <col min="4" max="4" width="13.421875" style="41" bestFit="1" customWidth="1"/>
    <col min="5" max="6" width="12.28125" style="41" bestFit="1" customWidth="1"/>
    <col min="7" max="7" width="16.8515625" style="41" bestFit="1" customWidth="1"/>
    <col min="8" max="8" width="12.140625" style="41" bestFit="1" customWidth="1"/>
    <col min="9" max="9" width="13.28125" style="41" bestFit="1" customWidth="1"/>
    <col min="10" max="10" width="14.00390625" style="41" bestFit="1" customWidth="1"/>
    <col min="11" max="11" width="21.8515625" style="41" customWidth="1"/>
    <col min="12" max="16384" width="9.140625" style="41" customWidth="1"/>
  </cols>
  <sheetData>
    <row r="1" spans="9:11" ht="15">
      <c r="I1" s="121" t="s">
        <v>74</v>
      </c>
      <c r="J1" s="122"/>
      <c r="K1" s="122"/>
    </row>
    <row r="2" spans="9:11" ht="15">
      <c r="I2" s="122"/>
      <c r="J2" s="122"/>
      <c r="K2" s="122"/>
    </row>
    <row r="3" spans="9:11" ht="15">
      <c r="I3" s="122"/>
      <c r="J3" s="122"/>
      <c r="K3" s="122"/>
    </row>
    <row r="4" spans="9:11" ht="15">
      <c r="I4" s="122"/>
      <c r="J4" s="122"/>
      <c r="K4" s="122"/>
    </row>
    <row r="5" spans="9:11" ht="15">
      <c r="I5" s="122"/>
      <c r="J5" s="122"/>
      <c r="K5" s="122"/>
    </row>
    <row r="6" ht="15" hidden="1"/>
    <row r="7" spans="1:11" ht="26.25" customHeight="1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ht="15.75" thickBot="1"/>
    <row r="11" spans="1:11" ht="50.25" customHeight="1">
      <c r="A11" s="42" t="s">
        <v>0</v>
      </c>
      <c r="B11" s="112" t="s">
        <v>1</v>
      </c>
      <c r="C11" s="130" t="s">
        <v>2</v>
      </c>
      <c r="D11" s="130"/>
      <c r="E11" s="130"/>
      <c r="F11" s="130"/>
      <c r="G11" s="130"/>
      <c r="H11" s="130"/>
      <c r="I11" s="130"/>
      <c r="J11" s="130"/>
      <c r="K11" s="43" t="s">
        <v>57</v>
      </c>
    </row>
    <row r="12" spans="1:11" ht="47.25">
      <c r="A12" s="44" t="s">
        <v>60</v>
      </c>
      <c r="B12" s="127"/>
      <c r="C12" s="130"/>
      <c r="D12" s="130"/>
      <c r="E12" s="130"/>
      <c r="F12" s="130"/>
      <c r="G12" s="130"/>
      <c r="H12" s="130"/>
      <c r="I12" s="130"/>
      <c r="J12" s="130"/>
      <c r="K12" s="45" t="s">
        <v>58</v>
      </c>
    </row>
    <row r="13" spans="1:11" ht="15.75">
      <c r="A13" s="46"/>
      <c r="B13" s="127"/>
      <c r="C13" s="130"/>
      <c r="D13" s="130"/>
      <c r="E13" s="130"/>
      <c r="F13" s="130"/>
      <c r="G13" s="130"/>
      <c r="H13" s="130"/>
      <c r="I13" s="130"/>
      <c r="J13" s="130"/>
      <c r="K13" s="45" t="s">
        <v>59</v>
      </c>
    </row>
    <row r="14" spans="1:11" ht="32.25" thickBot="1">
      <c r="A14" s="48"/>
      <c r="B14" s="126"/>
      <c r="C14" s="47" t="s">
        <v>3</v>
      </c>
      <c r="D14" s="47" t="s">
        <v>61</v>
      </c>
      <c r="E14" s="47" t="s">
        <v>62</v>
      </c>
      <c r="F14" s="47" t="s">
        <v>63</v>
      </c>
      <c r="G14" s="47" t="s">
        <v>64</v>
      </c>
      <c r="H14" s="47" t="s">
        <v>65</v>
      </c>
      <c r="I14" s="47" t="s">
        <v>66</v>
      </c>
      <c r="J14" s="47" t="s">
        <v>67</v>
      </c>
      <c r="K14" s="47"/>
    </row>
    <row r="15" spans="1:11" ht="16.5" thickBot="1">
      <c r="A15" s="49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</row>
    <row r="16" spans="1:11" ht="32.25" thickBot="1">
      <c r="A16" s="51"/>
      <c r="B16" s="56" t="s">
        <v>4</v>
      </c>
      <c r="C16" s="65">
        <f>D16+E16+F16+G16+H16+I16+J16</f>
        <v>4394760.9</v>
      </c>
      <c r="D16" s="65">
        <f>D17+D18+D19</f>
        <v>536056</v>
      </c>
      <c r="E16" s="65">
        <f aca="true" t="shared" si="0" ref="E16:J16">E17+E18+E19</f>
        <v>561300.3</v>
      </c>
      <c r="F16" s="65">
        <f t="shared" si="0"/>
        <v>597071.9</v>
      </c>
      <c r="G16" s="65">
        <f t="shared" si="0"/>
        <v>626994.3999999999</v>
      </c>
      <c r="H16" s="65">
        <f t="shared" si="0"/>
        <v>658345.1000000001</v>
      </c>
      <c r="I16" s="65">
        <f t="shared" si="0"/>
        <v>690240.7</v>
      </c>
      <c r="J16" s="65">
        <f t="shared" si="0"/>
        <v>724752.5</v>
      </c>
      <c r="K16" s="54"/>
    </row>
    <row r="17" spans="1:11" ht="16.5" thickBot="1">
      <c r="A17" s="51"/>
      <c r="B17" s="52" t="s">
        <v>5</v>
      </c>
      <c r="C17" s="53">
        <f>D17+E17+F17+G17+H17+I17+J17</f>
        <v>0</v>
      </c>
      <c r="D17" s="53">
        <f>D30</f>
        <v>0</v>
      </c>
      <c r="E17" s="53">
        <f aca="true" t="shared" si="1" ref="E17:J17">E30</f>
        <v>0</v>
      </c>
      <c r="F17" s="53">
        <f t="shared" si="1"/>
        <v>0</v>
      </c>
      <c r="G17" s="53">
        <f t="shared" si="1"/>
        <v>0</v>
      </c>
      <c r="H17" s="53">
        <f t="shared" si="1"/>
        <v>0</v>
      </c>
      <c r="I17" s="53">
        <f t="shared" si="1"/>
        <v>0</v>
      </c>
      <c r="J17" s="53">
        <f t="shared" si="1"/>
        <v>0</v>
      </c>
      <c r="K17" s="53"/>
    </row>
    <row r="18" spans="1:11" ht="16.5" thickBot="1">
      <c r="A18" s="51"/>
      <c r="B18" s="52" t="s">
        <v>6</v>
      </c>
      <c r="C18" s="53">
        <f>D18+E18+F18+G18+H18+I18+J18</f>
        <v>2236377.9</v>
      </c>
      <c r="D18" s="53">
        <f aca="true" t="shared" si="2" ref="D18:J18">D22+D31+D44+D58+D66</f>
        <v>258500.1</v>
      </c>
      <c r="E18" s="53">
        <f t="shared" si="2"/>
        <v>280776.8</v>
      </c>
      <c r="F18" s="53">
        <f t="shared" si="2"/>
        <v>307077.8</v>
      </c>
      <c r="G18" s="53">
        <f t="shared" si="2"/>
        <v>322500.6</v>
      </c>
      <c r="H18" s="53">
        <f t="shared" si="2"/>
        <v>338626.5</v>
      </c>
      <c r="I18" s="53">
        <f t="shared" si="2"/>
        <v>355559.2</v>
      </c>
      <c r="J18" s="53">
        <f t="shared" si="2"/>
        <v>373336.9</v>
      </c>
      <c r="K18" s="54"/>
    </row>
    <row r="19" spans="1:11" ht="16.5" thickBot="1">
      <c r="A19" s="51"/>
      <c r="B19" s="52" t="s">
        <v>7</v>
      </c>
      <c r="C19" s="53">
        <f>D19+E19+F19+G19+H19+I19+J19</f>
        <v>2158383</v>
      </c>
      <c r="D19" s="53">
        <f aca="true" t="shared" si="3" ref="D19:J19">D23+D32+D45+D59+D67+D77</f>
        <v>277555.9</v>
      </c>
      <c r="E19" s="53">
        <f t="shared" si="3"/>
        <v>280523.5</v>
      </c>
      <c r="F19" s="53">
        <f t="shared" si="3"/>
        <v>289994.10000000003</v>
      </c>
      <c r="G19" s="53">
        <f t="shared" si="3"/>
        <v>304493.8</v>
      </c>
      <c r="H19" s="53">
        <f t="shared" si="3"/>
        <v>319718.60000000003</v>
      </c>
      <c r="I19" s="53">
        <f t="shared" si="3"/>
        <v>334681.5</v>
      </c>
      <c r="J19" s="53">
        <f t="shared" si="3"/>
        <v>351415.6</v>
      </c>
      <c r="K19" s="54"/>
    </row>
    <row r="20" spans="1:11" ht="16.5" thickBot="1">
      <c r="A20" s="51"/>
      <c r="B20" s="118" t="s">
        <v>9</v>
      </c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1" ht="32.25" thickBot="1">
      <c r="A21" s="55"/>
      <c r="B21" s="56" t="s">
        <v>10</v>
      </c>
      <c r="C21" s="57">
        <f aca="true" t="shared" si="4" ref="C21:C27">D21+E21+F21+G21+H21+I21+J21</f>
        <v>1867972.7</v>
      </c>
      <c r="D21" s="57">
        <f>D24+D26</f>
        <v>226658</v>
      </c>
      <c r="E21" s="57">
        <f aca="true" t="shared" si="5" ref="E21:J21">E24+E26</f>
        <v>239412</v>
      </c>
      <c r="F21" s="57">
        <f t="shared" si="5"/>
        <v>253709</v>
      </c>
      <c r="G21" s="57">
        <f t="shared" si="5"/>
        <v>266394.5</v>
      </c>
      <c r="H21" s="57">
        <f t="shared" si="5"/>
        <v>279714.2</v>
      </c>
      <c r="I21" s="57">
        <f t="shared" si="5"/>
        <v>293700</v>
      </c>
      <c r="J21" s="57">
        <f t="shared" si="5"/>
        <v>308385</v>
      </c>
      <c r="K21" s="58"/>
    </row>
    <row r="22" spans="1:11" ht="16.5" thickBot="1">
      <c r="A22" s="55"/>
      <c r="B22" s="52" t="s">
        <v>6</v>
      </c>
      <c r="C22" s="59">
        <f t="shared" si="4"/>
        <v>866322.5</v>
      </c>
      <c r="D22" s="59">
        <f>D25</f>
        <v>100158</v>
      </c>
      <c r="E22" s="59">
        <f aca="true" t="shared" si="6" ref="E22:J22">E25</f>
        <v>109117</v>
      </c>
      <c r="F22" s="59">
        <f t="shared" si="6"/>
        <v>118909</v>
      </c>
      <c r="G22" s="59">
        <f t="shared" si="6"/>
        <v>124854.5</v>
      </c>
      <c r="H22" s="59">
        <f t="shared" si="6"/>
        <v>131097.2</v>
      </c>
      <c r="I22" s="59">
        <f t="shared" si="6"/>
        <v>137652.1</v>
      </c>
      <c r="J22" s="59">
        <f t="shared" si="6"/>
        <v>144534.7</v>
      </c>
      <c r="K22" s="60"/>
    </row>
    <row r="23" spans="1:11" ht="16.5" thickBot="1">
      <c r="A23" s="55"/>
      <c r="B23" s="52" t="s">
        <v>7</v>
      </c>
      <c r="C23" s="59">
        <f t="shared" si="4"/>
        <v>1001650.2</v>
      </c>
      <c r="D23" s="59">
        <f>D27</f>
        <v>126500</v>
      </c>
      <c r="E23" s="59">
        <f aca="true" t="shared" si="7" ref="E23:J23">E27</f>
        <v>130295</v>
      </c>
      <c r="F23" s="59">
        <f t="shared" si="7"/>
        <v>134800</v>
      </c>
      <c r="G23" s="59">
        <f t="shared" si="7"/>
        <v>141540</v>
      </c>
      <c r="H23" s="59">
        <f t="shared" si="7"/>
        <v>148617</v>
      </c>
      <c r="I23" s="59">
        <f t="shared" si="7"/>
        <v>156047.9</v>
      </c>
      <c r="J23" s="59">
        <f t="shared" si="7"/>
        <v>163850.3</v>
      </c>
      <c r="K23" s="60"/>
    </row>
    <row r="24" spans="1:11" ht="95.25" thickBot="1">
      <c r="A24" s="55"/>
      <c r="B24" s="56" t="s">
        <v>13</v>
      </c>
      <c r="C24" s="57">
        <f t="shared" si="4"/>
        <v>866322.5</v>
      </c>
      <c r="D24" s="57">
        <f>D25</f>
        <v>100158</v>
      </c>
      <c r="E24" s="57">
        <f aca="true" t="shared" si="8" ref="E24:J24">E25</f>
        <v>109117</v>
      </c>
      <c r="F24" s="57">
        <f t="shared" si="8"/>
        <v>118909</v>
      </c>
      <c r="G24" s="57">
        <f t="shared" si="8"/>
        <v>124854.5</v>
      </c>
      <c r="H24" s="57">
        <f t="shared" si="8"/>
        <v>131097.2</v>
      </c>
      <c r="I24" s="57">
        <f t="shared" si="8"/>
        <v>137652.1</v>
      </c>
      <c r="J24" s="57">
        <f t="shared" si="8"/>
        <v>144534.7</v>
      </c>
      <c r="K24" s="60" t="s">
        <v>14</v>
      </c>
    </row>
    <row r="25" spans="1:11" ht="16.5" thickBot="1">
      <c r="A25" s="55"/>
      <c r="B25" s="52" t="s">
        <v>6</v>
      </c>
      <c r="C25" s="59">
        <f t="shared" si="4"/>
        <v>866322.5</v>
      </c>
      <c r="D25" s="59">
        <v>100158</v>
      </c>
      <c r="E25" s="59">
        <v>109117</v>
      </c>
      <c r="F25" s="59">
        <v>118909</v>
      </c>
      <c r="G25" s="59">
        <v>124854.5</v>
      </c>
      <c r="H25" s="59">
        <v>131097.2</v>
      </c>
      <c r="I25" s="59">
        <v>137652.1</v>
      </c>
      <c r="J25" s="59">
        <v>144534.7</v>
      </c>
      <c r="K25" s="60"/>
    </row>
    <row r="26" spans="1:11" ht="95.25" thickBot="1">
      <c r="A26" s="55"/>
      <c r="B26" s="56" t="s">
        <v>15</v>
      </c>
      <c r="C26" s="57">
        <f t="shared" si="4"/>
        <v>1001650.2</v>
      </c>
      <c r="D26" s="57">
        <f>D27</f>
        <v>126500</v>
      </c>
      <c r="E26" s="57">
        <f aca="true" t="shared" si="9" ref="E26:J26">E27</f>
        <v>130295</v>
      </c>
      <c r="F26" s="57">
        <f t="shared" si="9"/>
        <v>134800</v>
      </c>
      <c r="G26" s="57">
        <f t="shared" si="9"/>
        <v>141540</v>
      </c>
      <c r="H26" s="57">
        <f t="shared" si="9"/>
        <v>148617</v>
      </c>
      <c r="I26" s="57">
        <f t="shared" si="9"/>
        <v>156047.9</v>
      </c>
      <c r="J26" s="57">
        <f t="shared" si="9"/>
        <v>163850.3</v>
      </c>
      <c r="K26" s="60" t="s">
        <v>14</v>
      </c>
    </row>
    <row r="27" spans="1:11" ht="16.5" thickBot="1">
      <c r="A27" s="55"/>
      <c r="B27" s="52" t="s">
        <v>72</v>
      </c>
      <c r="C27" s="59">
        <f t="shared" si="4"/>
        <v>1001650.2</v>
      </c>
      <c r="D27" s="59">
        <v>126500</v>
      </c>
      <c r="E27" s="59">
        <v>130295</v>
      </c>
      <c r="F27" s="59">
        <v>134800</v>
      </c>
      <c r="G27" s="59">
        <v>141540</v>
      </c>
      <c r="H27" s="59">
        <v>148617</v>
      </c>
      <c r="I27" s="59">
        <v>156047.9</v>
      </c>
      <c r="J27" s="59">
        <v>163850.3</v>
      </c>
      <c r="K27" s="60"/>
    </row>
    <row r="28" spans="1:11" ht="16.5" thickBot="1">
      <c r="A28" s="61"/>
      <c r="B28" s="118" t="s">
        <v>17</v>
      </c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ht="32.25" thickBot="1">
      <c r="A29" s="55"/>
      <c r="B29" s="56" t="s">
        <v>10</v>
      </c>
      <c r="C29" s="57">
        <f>D29+E29+F29+G29+H29+I29+J29</f>
        <v>1952775.6999999997</v>
      </c>
      <c r="D29" s="57">
        <f>D30+D31+D32</f>
        <v>232275.5</v>
      </c>
      <c r="E29" s="57">
        <f aca="true" t="shared" si="10" ref="E29:J29">E30+E31+E32</f>
        <v>247872.4</v>
      </c>
      <c r="F29" s="57">
        <f t="shared" si="10"/>
        <v>266454.3</v>
      </c>
      <c r="G29" s="57">
        <f t="shared" si="10"/>
        <v>279845.7</v>
      </c>
      <c r="H29" s="57">
        <f t="shared" si="10"/>
        <v>293838.5</v>
      </c>
      <c r="I29" s="57">
        <f t="shared" si="10"/>
        <v>308531.4</v>
      </c>
      <c r="J29" s="57">
        <f t="shared" si="10"/>
        <v>323957.9</v>
      </c>
      <c r="K29" s="60"/>
    </row>
    <row r="30" spans="1:11" ht="16.5" thickBot="1">
      <c r="A30" s="55"/>
      <c r="B30" s="52" t="s">
        <v>5</v>
      </c>
      <c r="C30" s="59">
        <f>D30+E30+F30+G30+H30+I30+J30</f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60"/>
    </row>
    <row r="31" spans="1:11" ht="16.5" thickBot="1">
      <c r="A31" s="55"/>
      <c r="B31" s="52" t="s">
        <v>6</v>
      </c>
      <c r="C31" s="59">
        <f>D31+E31+F31+G31+H31+I31+J31</f>
        <v>1289407.5</v>
      </c>
      <c r="D31" s="59">
        <f>D35+D39+D41</f>
        <v>147211</v>
      </c>
      <c r="E31" s="59">
        <f aca="true" t="shared" si="11" ref="E31:J31">E35+E39+E41</f>
        <v>161440</v>
      </c>
      <c r="F31" s="59">
        <f t="shared" si="11"/>
        <v>177438</v>
      </c>
      <c r="G31" s="59">
        <f t="shared" si="11"/>
        <v>186378.6</v>
      </c>
      <c r="H31" s="59">
        <f t="shared" si="11"/>
        <v>195698</v>
      </c>
      <c r="I31" s="59">
        <f t="shared" si="11"/>
        <v>205483.9</v>
      </c>
      <c r="J31" s="59">
        <f t="shared" si="11"/>
        <v>215758</v>
      </c>
      <c r="K31" s="60"/>
    </row>
    <row r="32" spans="1:11" ht="16.5" thickBot="1">
      <c r="A32" s="55"/>
      <c r="B32" s="52" t="s">
        <v>7</v>
      </c>
      <c r="C32" s="59">
        <f>D32+E32+F32+G32+H32+I32+J32</f>
        <v>663368.2000000001</v>
      </c>
      <c r="D32" s="59">
        <f>D37</f>
        <v>85064.5</v>
      </c>
      <c r="E32" s="59">
        <f aca="true" t="shared" si="12" ref="E32:J32">E37</f>
        <v>86432.4</v>
      </c>
      <c r="F32" s="59">
        <f t="shared" si="12"/>
        <v>89016.3</v>
      </c>
      <c r="G32" s="59">
        <f t="shared" si="12"/>
        <v>93467.1</v>
      </c>
      <c r="H32" s="59">
        <f t="shared" si="12"/>
        <v>98140.5</v>
      </c>
      <c r="I32" s="59">
        <f t="shared" si="12"/>
        <v>103047.5</v>
      </c>
      <c r="J32" s="59">
        <f t="shared" si="12"/>
        <v>108199.9</v>
      </c>
      <c r="K32" s="60"/>
    </row>
    <row r="33" spans="1:11" ht="79.5" thickBot="1">
      <c r="A33" s="55"/>
      <c r="B33" s="56" t="s">
        <v>69</v>
      </c>
      <c r="C33" s="57">
        <f aca="true" t="shared" si="13" ref="C33:C41">D33+E33+F33+G33+H33+I33+J33</f>
        <v>1144518.5</v>
      </c>
      <c r="D33" s="57">
        <f>D35+D34</f>
        <v>129244</v>
      </c>
      <c r="E33" s="57">
        <f aca="true" t="shared" si="14" ref="E33:J33">E35+E34</f>
        <v>142711</v>
      </c>
      <c r="F33" s="57">
        <f t="shared" si="14"/>
        <v>157912</v>
      </c>
      <c r="G33" s="57">
        <f t="shared" si="14"/>
        <v>165807.6</v>
      </c>
      <c r="H33" s="57">
        <f t="shared" si="14"/>
        <v>174098</v>
      </c>
      <c r="I33" s="57">
        <f t="shared" si="14"/>
        <v>182802.9</v>
      </c>
      <c r="J33" s="57">
        <f t="shared" si="14"/>
        <v>191943</v>
      </c>
      <c r="K33" s="62" t="s">
        <v>21</v>
      </c>
    </row>
    <row r="34" spans="1:11" ht="16.5" thickBot="1">
      <c r="A34" s="55"/>
      <c r="B34" s="52" t="s">
        <v>5</v>
      </c>
      <c r="C34" s="59">
        <f t="shared" si="13"/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62"/>
    </row>
    <row r="35" spans="1:11" ht="16.5" thickBot="1">
      <c r="A35" s="55"/>
      <c r="B35" s="52" t="s">
        <v>6</v>
      </c>
      <c r="C35" s="59">
        <f t="shared" si="13"/>
        <v>1144518.5</v>
      </c>
      <c r="D35" s="59">
        <v>129244</v>
      </c>
      <c r="E35" s="59">
        <v>142711</v>
      </c>
      <c r="F35" s="59">
        <v>157912</v>
      </c>
      <c r="G35" s="59">
        <v>165807.6</v>
      </c>
      <c r="H35" s="59">
        <v>174098</v>
      </c>
      <c r="I35" s="59">
        <v>182802.9</v>
      </c>
      <c r="J35" s="59">
        <v>191943</v>
      </c>
      <c r="K35" s="60"/>
    </row>
    <row r="36" spans="1:11" ht="54" customHeight="1" thickBot="1">
      <c r="A36" s="55"/>
      <c r="B36" s="56" t="s">
        <v>78</v>
      </c>
      <c r="C36" s="57">
        <f>D36+E36+F36+G36+H36+I36+J36</f>
        <v>663368.2000000001</v>
      </c>
      <c r="D36" s="57">
        <f>D37</f>
        <v>85064.5</v>
      </c>
      <c r="E36" s="57">
        <f aca="true" t="shared" si="15" ref="E36:J36">E37</f>
        <v>86432.4</v>
      </c>
      <c r="F36" s="57">
        <f t="shared" si="15"/>
        <v>89016.3</v>
      </c>
      <c r="G36" s="57">
        <f t="shared" si="15"/>
        <v>93467.1</v>
      </c>
      <c r="H36" s="57">
        <f t="shared" si="15"/>
        <v>98140.5</v>
      </c>
      <c r="I36" s="57">
        <f t="shared" si="15"/>
        <v>103047.5</v>
      </c>
      <c r="J36" s="57">
        <f t="shared" si="15"/>
        <v>108199.9</v>
      </c>
      <c r="K36" s="60"/>
    </row>
    <row r="37" spans="1:11" ht="16.5" thickBot="1">
      <c r="A37" s="55"/>
      <c r="B37" s="52" t="s">
        <v>7</v>
      </c>
      <c r="C37" s="59">
        <f>D37+E37+F37+G37+H37+I37+J37</f>
        <v>663368.2000000001</v>
      </c>
      <c r="D37" s="59">
        <v>85064.5</v>
      </c>
      <c r="E37" s="59">
        <v>86432.4</v>
      </c>
      <c r="F37" s="59">
        <v>89016.3</v>
      </c>
      <c r="G37" s="59">
        <v>93467.1</v>
      </c>
      <c r="H37" s="59">
        <v>98140.5</v>
      </c>
      <c r="I37" s="59">
        <v>103047.5</v>
      </c>
      <c r="J37" s="59">
        <v>108199.9</v>
      </c>
      <c r="K37" s="60"/>
    </row>
    <row r="38" spans="1:11" ht="63.75" thickBot="1">
      <c r="A38" s="55"/>
      <c r="B38" s="56" t="s">
        <v>22</v>
      </c>
      <c r="C38" s="57">
        <f t="shared" si="13"/>
        <v>142012</v>
      </c>
      <c r="D38" s="57">
        <f>D39</f>
        <v>17615</v>
      </c>
      <c r="E38" s="57">
        <f aca="true" t="shared" si="16" ref="E38:J38">E39</f>
        <v>18359</v>
      </c>
      <c r="F38" s="57">
        <f t="shared" si="16"/>
        <v>19137</v>
      </c>
      <c r="G38" s="57">
        <f t="shared" si="16"/>
        <v>20162</v>
      </c>
      <c r="H38" s="57">
        <f t="shared" si="16"/>
        <v>21170</v>
      </c>
      <c r="I38" s="57">
        <f t="shared" si="16"/>
        <v>22229</v>
      </c>
      <c r="J38" s="57">
        <f t="shared" si="16"/>
        <v>23340</v>
      </c>
      <c r="K38" s="60" t="s">
        <v>23</v>
      </c>
    </row>
    <row r="39" spans="1:11" ht="16.5" thickBot="1">
      <c r="A39" s="55"/>
      <c r="B39" s="52" t="s">
        <v>6</v>
      </c>
      <c r="C39" s="59">
        <f t="shared" si="13"/>
        <v>142012</v>
      </c>
      <c r="D39" s="59">
        <v>17615</v>
      </c>
      <c r="E39" s="59">
        <v>18359</v>
      </c>
      <c r="F39" s="59">
        <v>19137</v>
      </c>
      <c r="G39" s="59">
        <v>20162</v>
      </c>
      <c r="H39" s="59">
        <v>21170</v>
      </c>
      <c r="I39" s="59">
        <v>22229</v>
      </c>
      <c r="J39" s="59">
        <v>23340</v>
      </c>
      <c r="K39" s="60"/>
    </row>
    <row r="40" spans="1:11" ht="95.25" thickBot="1">
      <c r="A40" s="55"/>
      <c r="B40" s="56" t="s">
        <v>24</v>
      </c>
      <c r="C40" s="57">
        <f t="shared" si="13"/>
        <v>2877</v>
      </c>
      <c r="D40" s="57">
        <f>D41</f>
        <v>352</v>
      </c>
      <c r="E40" s="57">
        <f aca="true" t="shared" si="17" ref="E40:J40">E41</f>
        <v>370</v>
      </c>
      <c r="F40" s="57">
        <f t="shared" si="17"/>
        <v>389</v>
      </c>
      <c r="G40" s="57">
        <f t="shared" si="17"/>
        <v>409</v>
      </c>
      <c r="H40" s="57">
        <f t="shared" si="17"/>
        <v>430</v>
      </c>
      <c r="I40" s="57">
        <f t="shared" si="17"/>
        <v>452</v>
      </c>
      <c r="J40" s="57">
        <f t="shared" si="17"/>
        <v>475</v>
      </c>
      <c r="K40" s="60" t="s">
        <v>25</v>
      </c>
    </row>
    <row r="41" spans="1:11" ht="16.5" thickBot="1">
      <c r="A41" s="55"/>
      <c r="B41" s="52" t="s">
        <v>6</v>
      </c>
      <c r="C41" s="59">
        <f t="shared" si="13"/>
        <v>2877</v>
      </c>
      <c r="D41" s="59">
        <v>352</v>
      </c>
      <c r="E41" s="59">
        <v>370</v>
      </c>
      <c r="F41" s="59">
        <v>389</v>
      </c>
      <c r="G41" s="59">
        <v>409</v>
      </c>
      <c r="H41" s="59">
        <v>430</v>
      </c>
      <c r="I41" s="59">
        <v>452</v>
      </c>
      <c r="J41" s="59">
        <v>475</v>
      </c>
      <c r="K41" s="60"/>
    </row>
    <row r="42" spans="1:11" ht="16.5" thickBot="1">
      <c r="A42" s="55"/>
      <c r="B42" s="118" t="s">
        <v>26</v>
      </c>
      <c r="C42" s="119"/>
      <c r="D42" s="119"/>
      <c r="E42" s="119"/>
      <c r="F42" s="119"/>
      <c r="G42" s="119"/>
      <c r="H42" s="119"/>
      <c r="I42" s="119"/>
      <c r="J42" s="119"/>
      <c r="K42" s="120"/>
    </row>
    <row r="43" spans="1:11" ht="32.25" thickBot="1">
      <c r="A43" s="55"/>
      <c r="B43" s="56" t="s">
        <v>10</v>
      </c>
      <c r="C43" s="57">
        <f aca="true" t="shared" si="18" ref="C43:C55">D43+E43+F43+G43+H43+I43+J43</f>
        <v>380123.80000000005</v>
      </c>
      <c r="D43" s="57">
        <f>D44+D45</f>
        <v>50043.7</v>
      </c>
      <c r="E43" s="57">
        <f aca="true" t="shared" si="19" ref="E43:J43">E44+E45</f>
        <v>49076.7</v>
      </c>
      <c r="F43" s="57">
        <f t="shared" si="19"/>
        <v>51233.600000000006</v>
      </c>
      <c r="G43" s="57">
        <f t="shared" si="19"/>
        <v>53795.5</v>
      </c>
      <c r="H43" s="57">
        <f t="shared" si="19"/>
        <v>56485.700000000004</v>
      </c>
      <c r="I43" s="57">
        <f t="shared" si="19"/>
        <v>58287.2</v>
      </c>
      <c r="J43" s="57">
        <f t="shared" si="19"/>
        <v>61201.4</v>
      </c>
      <c r="K43" s="60"/>
    </row>
    <row r="44" spans="1:11" ht="16.5" thickBot="1">
      <c r="A44" s="55"/>
      <c r="B44" s="52" t="s">
        <v>6</v>
      </c>
      <c r="C44" s="57">
        <f t="shared" si="18"/>
        <v>79146.2</v>
      </c>
      <c r="D44" s="59">
        <f aca="true" t="shared" si="20" ref="D44:J44">D54+D49</f>
        <v>9854.5</v>
      </c>
      <c r="E44" s="59">
        <f t="shared" si="20"/>
        <v>10186.7</v>
      </c>
      <c r="F44" s="59">
        <f t="shared" si="20"/>
        <v>10696</v>
      </c>
      <c r="G44" s="59">
        <f t="shared" si="20"/>
        <v>11231</v>
      </c>
      <c r="H44" s="59">
        <f t="shared" si="20"/>
        <v>11793</v>
      </c>
      <c r="I44" s="59">
        <f t="shared" si="20"/>
        <v>12383</v>
      </c>
      <c r="J44" s="59">
        <f t="shared" si="20"/>
        <v>13002</v>
      </c>
      <c r="K44" s="60"/>
    </row>
    <row r="45" spans="1:11" ht="16.5" thickBot="1">
      <c r="A45" s="55"/>
      <c r="B45" s="52" t="s">
        <v>7</v>
      </c>
      <c r="C45" s="57">
        <f t="shared" si="18"/>
        <v>300977.60000000003</v>
      </c>
      <c r="D45" s="59">
        <f aca="true" t="shared" si="21" ref="D45:J45">D55+D47+D50</f>
        <v>40189.2</v>
      </c>
      <c r="E45" s="59">
        <f t="shared" si="21"/>
        <v>38890</v>
      </c>
      <c r="F45" s="59">
        <f t="shared" si="21"/>
        <v>40537.600000000006</v>
      </c>
      <c r="G45" s="59">
        <f t="shared" si="21"/>
        <v>42564.5</v>
      </c>
      <c r="H45" s="59">
        <f t="shared" si="21"/>
        <v>44692.700000000004</v>
      </c>
      <c r="I45" s="59">
        <f t="shared" si="21"/>
        <v>45904.2</v>
      </c>
      <c r="J45" s="59">
        <f t="shared" si="21"/>
        <v>48199.4</v>
      </c>
      <c r="K45" s="60"/>
    </row>
    <row r="46" spans="1:11" ht="79.5" thickBot="1">
      <c r="A46" s="55"/>
      <c r="B46" s="56" t="s">
        <v>82</v>
      </c>
      <c r="C46" s="57">
        <f t="shared" si="18"/>
        <v>294618.80000000005</v>
      </c>
      <c r="D46" s="57">
        <f>D47</f>
        <v>37472.2</v>
      </c>
      <c r="E46" s="57">
        <f aca="true" t="shared" si="22" ref="E46:J46">E47</f>
        <v>38034.4</v>
      </c>
      <c r="F46" s="57">
        <f t="shared" si="22"/>
        <v>39653.8</v>
      </c>
      <c r="G46" s="57">
        <f t="shared" si="22"/>
        <v>41636.5</v>
      </c>
      <c r="H46" s="57">
        <f t="shared" si="22"/>
        <v>43718.3</v>
      </c>
      <c r="I46" s="57">
        <f t="shared" si="22"/>
        <v>45904.2</v>
      </c>
      <c r="J46" s="57">
        <f t="shared" si="22"/>
        <v>48199.4</v>
      </c>
      <c r="K46" s="60" t="s">
        <v>28</v>
      </c>
    </row>
    <row r="47" spans="1:11" ht="16.5" thickBot="1">
      <c r="A47" s="55"/>
      <c r="B47" s="52" t="s">
        <v>7</v>
      </c>
      <c r="C47" s="63">
        <f t="shared" si="18"/>
        <v>294618.80000000005</v>
      </c>
      <c r="D47" s="63">
        <v>37472.2</v>
      </c>
      <c r="E47" s="63">
        <v>38034.4</v>
      </c>
      <c r="F47" s="63">
        <v>39653.8</v>
      </c>
      <c r="G47" s="63">
        <v>41636.5</v>
      </c>
      <c r="H47" s="63">
        <v>43718.3</v>
      </c>
      <c r="I47" s="63">
        <v>45904.2</v>
      </c>
      <c r="J47" s="63">
        <v>48199.4</v>
      </c>
      <c r="K47" s="60"/>
    </row>
    <row r="48" spans="1:11" s="71" customFormat="1" ht="80.25" customHeight="1" thickBot="1">
      <c r="A48" s="67"/>
      <c r="B48" s="68" t="s">
        <v>83</v>
      </c>
      <c r="C48" s="69">
        <f aca="true" t="shared" si="23" ref="C48:C53">D48+E48+F48+G48+H48+I48+J48</f>
        <v>256.9</v>
      </c>
      <c r="D48" s="69">
        <f>D49+D50</f>
        <v>256.9</v>
      </c>
      <c r="E48" s="69">
        <f aca="true" t="shared" si="24" ref="E48:J48">E49+E50</f>
        <v>0</v>
      </c>
      <c r="F48" s="69">
        <f t="shared" si="24"/>
        <v>0</v>
      </c>
      <c r="G48" s="69">
        <f t="shared" si="24"/>
        <v>0</v>
      </c>
      <c r="H48" s="69">
        <f t="shared" si="24"/>
        <v>0</v>
      </c>
      <c r="I48" s="69">
        <f t="shared" si="24"/>
        <v>0</v>
      </c>
      <c r="J48" s="69">
        <f t="shared" si="24"/>
        <v>0</v>
      </c>
      <c r="K48" s="70"/>
    </row>
    <row r="49" spans="1:11" ht="16.5" thickBot="1">
      <c r="A49" s="55"/>
      <c r="B49" s="52" t="s">
        <v>6</v>
      </c>
      <c r="C49" s="59">
        <f t="shared" si="23"/>
        <v>152.9</v>
      </c>
      <c r="D49" s="59">
        <v>152.9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/>
    </row>
    <row r="50" spans="1:11" ht="16.5" thickBot="1">
      <c r="A50" s="55"/>
      <c r="B50" s="52" t="s">
        <v>7</v>
      </c>
      <c r="C50" s="59">
        <f t="shared" si="23"/>
        <v>104</v>
      </c>
      <c r="D50" s="59">
        <v>104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60"/>
    </row>
    <row r="51" spans="1:11" ht="69.75" customHeight="1" thickBot="1">
      <c r="A51" s="55"/>
      <c r="B51" s="56" t="s">
        <v>84</v>
      </c>
      <c r="C51" s="57">
        <f t="shared" si="23"/>
        <v>53.8</v>
      </c>
      <c r="D51" s="57">
        <f aca="true" t="shared" si="25" ref="D51:J51">D52</f>
        <v>53.8</v>
      </c>
      <c r="E51" s="57">
        <f t="shared" si="25"/>
        <v>0</v>
      </c>
      <c r="F51" s="57">
        <f t="shared" si="25"/>
        <v>0</v>
      </c>
      <c r="G51" s="57">
        <f t="shared" si="25"/>
        <v>0</v>
      </c>
      <c r="H51" s="57">
        <f t="shared" si="25"/>
        <v>0</v>
      </c>
      <c r="I51" s="57">
        <f t="shared" si="25"/>
        <v>0</v>
      </c>
      <c r="J51" s="57">
        <f t="shared" si="25"/>
        <v>0</v>
      </c>
      <c r="K51" s="60"/>
    </row>
    <row r="52" spans="1:11" ht="16.5" thickBot="1">
      <c r="A52" s="55"/>
      <c r="B52" s="52" t="s">
        <v>7</v>
      </c>
      <c r="C52" s="59">
        <f t="shared" si="23"/>
        <v>53.8</v>
      </c>
      <c r="D52" s="59">
        <v>53.8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60"/>
    </row>
    <row r="53" spans="1:11" ht="63.75" thickBot="1">
      <c r="A53" s="55"/>
      <c r="B53" s="56" t="s">
        <v>29</v>
      </c>
      <c r="C53" s="57">
        <f t="shared" si="23"/>
        <v>85248.1</v>
      </c>
      <c r="D53" s="57">
        <f aca="true" t="shared" si="26" ref="D53:J53">D54+D55</f>
        <v>12314.6</v>
      </c>
      <c r="E53" s="57">
        <f t="shared" si="26"/>
        <v>11042.300000000001</v>
      </c>
      <c r="F53" s="57">
        <f t="shared" si="26"/>
        <v>11579.8</v>
      </c>
      <c r="G53" s="57">
        <f t="shared" si="26"/>
        <v>12159</v>
      </c>
      <c r="H53" s="57">
        <f t="shared" si="26"/>
        <v>12767.4</v>
      </c>
      <c r="I53" s="57">
        <f t="shared" si="26"/>
        <v>12383</v>
      </c>
      <c r="J53" s="57">
        <f t="shared" si="26"/>
        <v>13002</v>
      </c>
      <c r="K53" s="60" t="s">
        <v>30</v>
      </c>
    </row>
    <row r="54" spans="1:11" ht="16.5" thickBot="1">
      <c r="A54" s="55"/>
      <c r="B54" s="52" t="s">
        <v>6</v>
      </c>
      <c r="C54" s="59">
        <f t="shared" si="18"/>
        <v>78993.3</v>
      </c>
      <c r="D54" s="59">
        <v>9701.6</v>
      </c>
      <c r="E54" s="59">
        <v>10186.7</v>
      </c>
      <c r="F54" s="59">
        <v>10696</v>
      </c>
      <c r="G54" s="59">
        <v>11231</v>
      </c>
      <c r="H54" s="59">
        <v>11793</v>
      </c>
      <c r="I54" s="59">
        <v>12383</v>
      </c>
      <c r="J54" s="59">
        <v>13002</v>
      </c>
      <c r="K54" s="60"/>
    </row>
    <row r="55" spans="1:11" ht="16.5" thickBot="1">
      <c r="A55" s="55"/>
      <c r="B55" s="52" t="s">
        <v>7</v>
      </c>
      <c r="C55" s="59">
        <f t="shared" si="18"/>
        <v>6254.799999999999</v>
      </c>
      <c r="D55" s="59">
        <v>2613</v>
      </c>
      <c r="E55" s="59">
        <v>855.6</v>
      </c>
      <c r="F55" s="59">
        <v>883.8</v>
      </c>
      <c r="G55" s="59">
        <v>928</v>
      </c>
      <c r="H55" s="59">
        <v>974.4</v>
      </c>
      <c r="I55" s="59">
        <v>0</v>
      </c>
      <c r="J55" s="59">
        <v>0</v>
      </c>
      <c r="K55" s="60"/>
    </row>
    <row r="56" spans="1:11" ht="16.5" thickBot="1">
      <c r="A56" s="55"/>
      <c r="B56" s="118" t="s">
        <v>73</v>
      </c>
      <c r="C56" s="119"/>
      <c r="D56" s="119"/>
      <c r="E56" s="119"/>
      <c r="F56" s="119"/>
      <c r="G56" s="119"/>
      <c r="H56" s="119"/>
      <c r="I56" s="119"/>
      <c r="J56" s="119"/>
      <c r="K56" s="120"/>
    </row>
    <row r="57" spans="1:11" ht="32.25" thickBot="1">
      <c r="A57" s="55"/>
      <c r="B57" s="56" t="s">
        <v>10</v>
      </c>
      <c r="C57" s="57">
        <f aca="true" t="shared" si="27" ref="C57:C62">D57+E57+F57+G57+H57+I57+J57</f>
        <v>256.59999999999997</v>
      </c>
      <c r="D57" s="57">
        <f>D58+D59</f>
        <v>31.5</v>
      </c>
      <c r="E57" s="57">
        <f aca="true" t="shared" si="28" ref="E57:J57">E58+E59</f>
        <v>33.1</v>
      </c>
      <c r="F57" s="57">
        <f t="shared" si="28"/>
        <v>34.8</v>
      </c>
      <c r="G57" s="57">
        <f t="shared" si="28"/>
        <v>36.5</v>
      </c>
      <c r="H57" s="57">
        <f t="shared" si="28"/>
        <v>38.3</v>
      </c>
      <c r="I57" s="57">
        <f t="shared" si="28"/>
        <v>40.2</v>
      </c>
      <c r="J57" s="57">
        <f t="shared" si="28"/>
        <v>42.2</v>
      </c>
      <c r="K57" s="60"/>
    </row>
    <row r="58" spans="1:11" ht="16.5" thickBot="1">
      <c r="A58" s="55"/>
      <c r="B58" s="52" t="s">
        <v>6</v>
      </c>
      <c r="C58" s="59">
        <f t="shared" si="27"/>
        <v>256.59999999999997</v>
      </c>
      <c r="D58" s="59">
        <f>D61</f>
        <v>31.5</v>
      </c>
      <c r="E58" s="59">
        <f aca="true" t="shared" si="29" ref="E58:J58">E61</f>
        <v>33.1</v>
      </c>
      <c r="F58" s="59">
        <f t="shared" si="29"/>
        <v>34.8</v>
      </c>
      <c r="G58" s="59">
        <f t="shared" si="29"/>
        <v>36.5</v>
      </c>
      <c r="H58" s="59">
        <f t="shared" si="29"/>
        <v>38.3</v>
      </c>
      <c r="I58" s="59">
        <f t="shared" si="29"/>
        <v>40.2</v>
      </c>
      <c r="J58" s="59">
        <f t="shared" si="29"/>
        <v>42.2</v>
      </c>
      <c r="K58" s="60"/>
    </row>
    <row r="59" spans="1:11" ht="16.5" thickBot="1">
      <c r="A59" s="55"/>
      <c r="B59" s="52" t="s">
        <v>7</v>
      </c>
      <c r="C59" s="59">
        <f t="shared" si="27"/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60"/>
    </row>
    <row r="60" spans="1:11" ht="48" thickBot="1">
      <c r="A60" s="55"/>
      <c r="B60" s="56" t="s">
        <v>70</v>
      </c>
      <c r="C60" s="57">
        <f t="shared" si="27"/>
        <v>256.59999999999997</v>
      </c>
      <c r="D60" s="57">
        <f>D61+D62</f>
        <v>31.5</v>
      </c>
      <c r="E60" s="57">
        <f aca="true" t="shared" si="30" ref="E60:J60">E61+E62</f>
        <v>33.1</v>
      </c>
      <c r="F60" s="57">
        <f t="shared" si="30"/>
        <v>34.8</v>
      </c>
      <c r="G60" s="57">
        <f t="shared" si="30"/>
        <v>36.5</v>
      </c>
      <c r="H60" s="57">
        <f t="shared" si="30"/>
        <v>38.3</v>
      </c>
      <c r="I60" s="57">
        <f t="shared" si="30"/>
        <v>40.2</v>
      </c>
      <c r="J60" s="57">
        <f t="shared" si="30"/>
        <v>42.2</v>
      </c>
      <c r="K60" s="60" t="s">
        <v>33</v>
      </c>
    </row>
    <row r="61" spans="1:11" ht="16.5" thickBot="1">
      <c r="A61" s="55"/>
      <c r="B61" s="52" t="s">
        <v>6</v>
      </c>
      <c r="C61" s="59">
        <f t="shared" si="27"/>
        <v>256.59999999999997</v>
      </c>
      <c r="D61" s="59">
        <v>31.5</v>
      </c>
      <c r="E61" s="59">
        <v>33.1</v>
      </c>
      <c r="F61" s="59">
        <v>34.8</v>
      </c>
      <c r="G61" s="59">
        <v>36.5</v>
      </c>
      <c r="H61" s="59">
        <v>38.3</v>
      </c>
      <c r="I61" s="59">
        <v>40.2</v>
      </c>
      <c r="J61" s="59">
        <v>42.2</v>
      </c>
      <c r="K61" s="60"/>
    </row>
    <row r="62" spans="1:11" ht="16.5" thickBot="1">
      <c r="A62" s="55"/>
      <c r="B62" s="52" t="s">
        <v>7</v>
      </c>
      <c r="C62" s="59">
        <f t="shared" si="27"/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60"/>
    </row>
    <row r="63" spans="1:11" ht="15.75">
      <c r="A63" s="110"/>
      <c r="B63" s="112" t="s">
        <v>38</v>
      </c>
      <c r="C63" s="113"/>
      <c r="D63" s="113"/>
      <c r="E63" s="113"/>
      <c r="F63" s="113"/>
      <c r="G63" s="113"/>
      <c r="H63" s="113"/>
      <c r="I63" s="113"/>
      <c r="J63" s="113"/>
      <c r="K63" s="114"/>
    </row>
    <row r="64" spans="1:11" ht="16.5" thickBot="1">
      <c r="A64" s="111"/>
      <c r="B64" s="115" t="s">
        <v>39</v>
      </c>
      <c r="C64" s="116"/>
      <c r="D64" s="116"/>
      <c r="E64" s="116"/>
      <c r="F64" s="116"/>
      <c r="G64" s="116"/>
      <c r="H64" s="116"/>
      <c r="I64" s="116"/>
      <c r="J64" s="116"/>
      <c r="K64" s="117"/>
    </row>
    <row r="65" spans="1:11" ht="32.25" thickBot="1">
      <c r="A65" s="55"/>
      <c r="B65" s="52" t="s">
        <v>10</v>
      </c>
      <c r="C65" s="57">
        <f aca="true" t="shared" si="31" ref="C65:C73">D65+E65+F65+G65+H65+I65+J65</f>
        <v>2490.2</v>
      </c>
      <c r="D65" s="57">
        <f>D66+D67</f>
        <v>2490.2</v>
      </c>
      <c r="E65" s="57">
        <f aca="true" t="shared" si="32" ref="E65:J65">E66+E67</f>
        <v>0</v>
      </c>
      <c r="F65" s="57">
        <f t="shared" si="32"/>
        <v>0</v>
      </c>
      <c r="G65" s="57">
        <f t="shared" si="32"/>
        <v>0</v>
      </c>
      <c r="H65" s="57">
        <f t="shared" si="32"/>
        <v>0</v>
      </c>
      <c r="I65" s="57">
        <f t="shared" si="32"/>
        <v>0</v>
      </c>
      <c r="J65" s="57">
        <f t="shared" si="32"/>
        <v>0</v>
      </c>
      <c r="K65" s="60"/>
    </row>
    <row r="66" spans="1:11" ht="16.5" thickBot="1">
      <c r="A66" s="55"/>
      <c r="B66" s="52" t="s">
        <v>6</v>
      </c>
      <c r="C66" s="59">
        <f t="shared" si="31"/>
        <v>1245.1</v>
      </c>
      <c r="D66" s="59">
        <f>D69+D72</f>
        <v>1245.1</v>
      </c>
      <c r="E66" s="59">
        <f aca="true" t="shared" si="33" ref="E66:J66">E69+E72</f>
        <v>0</v>
      </c>
      <c r="F66" s="59">
        <f t="shared" si="33"/>
        <v>0</v>
      </c>
      <c r="G66" s="59">
        <f t="shared" si="33"/>
        <v>0</v>
      </c>
      <c r="H66" s="59">
        <f t="shared" si="33"/>
        <v>0</v>
      </c>
      <c r="I66" s="59">
        <f t="shared" si="33"/>
        <v>0</v>
      </c>
      <c r="J66" s="59">
        <f t="shared" si="33"/>
        <v>0</v>
      </c>
      <c r="K66" s="60"/>
    </row>
    <row r="67" spans="1:11" ht="16.5" thickBot="1">
      <c r="A67" s="55"/>
      <c r="B67" s="52" t="s">
        <v>7</v>
      </c>
      <c r="C67" s="59">
        <f t="shared" si="31"/>
        <v>1245.1</v>
      </c>
      <c r="D67" s="59">
        <f>D70+D73</f>
        <v>1245.1</v>
      </c>
      <c r="E67" s="59">
        <v>0</v>
      </c>
      <c r="F67" s="59">
        <v>0</v>
      </c>
      <c r="G67" s="59">
        <f>G70+G73</f>
        <v>0</v>
      </c>
      <c r="H67" s="59">
        <f>H70+H73</f>
        <v>0</v>
      </c>
      <c r="I67" s="59">
        <f>I70+I73</f>
        <v>0</v>
      </c>
      <c r="J67" s="59">
        <f>J70+J73</f>
        <v>0</v>
      </c>
      <c r="K67" s="60"/>
    </row>
    <row r="68" spans="1:11" ht="79.5" thickBot="1">
      <c r="A68" s="55"/>
      <c r="B68" s="56" t="s">
        <v>76</v>
      </c>
      <c r="C68" s="59">
        <f t="shared" si="31"/>
        <v>0</v>
      </c>
      <c r="D68" s="59">
        <f aca="true" t="shared" si="34" ref="D68:J68">D69+D70</f>
        <v>0</v>
      </c>
      <c r="E68" s="59">
        <f t="shared" si="34"/>
        <v>0</v>
      </c>
      <c r="F68" s="59">
        <f t="shared" si="34"/>
        <v>0</v>
      </c>
      <c r="G68" s="59">
        <f t="shared" si="34"/>
        <v>0</v>
      </c>
      <c r="H68" s="59">
        <f t="shared" si="34"/>
        <v>0</v>
      </c>
      <c r="I68" s="59">
        <f t="shared" si="34"/>
        <v>0</v>
      </c>
      <c r="J68" s="59">
        <f t="shared" si="34"/>
        <v>0</v>
      </c>
      <c r="K68" s="60" t="s">
        <v>41</v>
      </c>
    </row>
    <row r="69" spans="1:11" ht="16.5" thickBot="1">
      <c r="A69" s="55"/>
      <c r="B69" s="52" t="s">
        <v>6</v>
      </c>
      <c r="C69" s="59">
        <f t="shared" si="31"/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/>
    </row>
    <row r="70" spans="1:11" ht="16.5" thickBot="1">
      <c r="A70" s="55"/>
      <c r="B70" s="52" t="s">
        <v>7</v>
      </c>
      <c r="C70" s="59">
        <f t="shared" si="31"/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60"/>
    </row>
    <row r="71" spans="1:11" ht="79.5" thickBot="1">
      <c r="A71" s="55"/>
      <c r="B71" s="56" t="s">
        <v>77</v>
      </c>
      <c r="C71" s="57">
        <f t="shared" si="31"/>
        <v>2490.2</v>
      </c>
      <c r="D71" s="57">
        <f aca="true" t="shared" si="35" ref="D71:J71">D72+D73</f>
        <v>2490.2</v>
      </c>
      <c r="E71" s="57">
        <f t="shared" si="35"/>
        <v>0</v>
      </c>
      <c r="F71" s="57">
        <f t="shared" si="35"/>
        <v>0</v>
      </c>
      <c r="G71" s="57">
        <f t="shared" si="35"/>
        <v>0</v>
      </c>
      <c r="H71" s="57">
        <f t="shared" si="35"/>
        <v>0</v>
      </c>
      <c r="I71" s="57">
        <f t="shared" si="35"/>
        <v>0</v>
      </c>
      <c r="J71" s="57">
        <f t="shared" si="35"/>
        <v>0</v>
      </c>
      <c r="K71" s="60" t="s">
        <v>45</v>
      </c>
    </row>
    <row r="72" spans="1:11" ht="16.5" thickBot="1">
      <c r="A72" s="55"/>
      <c r="B72" s="52" t="s">
        <v>6</v>
      </c>
      <c r="C72" s="59">
        <f t="shared" si="31"/>
        <v>1245.1</v>
      </c>
      <c r="D72" s="59">
        <v>1245.1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/>
    </row>
    <row r="73" spans="1:11" ht="16.5" thickBot="1">
      <c r="A73" s="55"/>
      <c r="B73" s="52" t="s">
        <v>7</v>
      </c>
      <c r="C73" s="59">
        <f t="shared" si="31"/>
        <v>1245.1</v>
      </c>
      <c r="D73" s="59">
        <v>1245.1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60"/>
    </row>
    <row r="74" spans="1:11" ht="15.75">
      <c r="A74" s="110"/>
      <c r="B74" s="112" t="s">
        <v>48</v>
      </c>
      <c r="C74" s="113"/>
      <c r="D74" s="113"/>
      <c r="E74" s="113"/>
      <c r="F74" s="113"/>
      <c r="G74" s="113"/>
      <c r="H74" s="113"/>
      <c r="I74" s="113"/>
      <c r="J74" s="113"/>
      <c r="K74" s="114"/>
    </row>
    <row r="75" spans="1:11" ht="16.5" thickBot="1">
      <c r="A75" s="111"/>
      <c r="B75" s="115" t="s">
        <v>49</v>
      </c>
      <c r="C75" s="116"/>
      <c r="D75" s="116"/>
      <c r="E75" s="116"/>
      <c r="F75" s="116"/>
      <c r="G75" s="116"/>
      <c r="H75" s="116"/>
      <c r="I75" s="116"/>
      <c r="J75" s="116"/>
      <c r="K75" s="117"/>
    </row>
    <row r="76" spans="1:11" ht="32.25" thickBot="1">
      <c r="A76" s="55"/>
      <c r="B76" s="52" t="s">
        <v>10</v>
      </c>
      <c r="C76" s="57">
        <f aca="true" t="shared" si="36" ref="C76:C84">D76+E76+F76+G76+H76+I76+J76</f>
        <v>191141.9</v>
      </c>
      <c r="D76" s="57">
        <f>D77</f>
        <v>24557.1</v>
      </c>
      <c r="E76" s="57">
        <f aca="true" t="shared" si="37" ref="E76:J76">E77</f>
        <v>24906.100000000002</v>
      </c>
      <c r="F76" s="57">
        <f t="shared" si="37"/>
        <v>25640.2</v>
      </c>
      <c r="G76" s="57">
        <f t="shared" si="37"/>
        <v>26922.2</v>
      </c>
      <c r="H76" s="57">
        <f t="shared" si="37"/>
        <v>28268.4</v>
      </c>
      <c r="I76" s="57">
        <f t="shared" si="37"/>
        <v>29681.899999999998</v>
      </c>
      <c r="J76" s="57">
        <f t="shared" si="37"/>
        <v>31166</v>
      </c>
      <c r="K76" s="60"/>
    </row>
    <row r="77" spans="1:11" ht="16.5" thickBot="1">
      <c r="A77" s="55"/>
      <c r="B77" s="52" t="s">
        <v>7</v>
      </c>
      <c r="C77" s="59">
        <f t="shared" si="36"/>
        <v>191141.9</v>
      </c>
      <c r="D77" s="64">
        <f>D79+D81+D84</f>
        <v>24557.1</v>
      </c>
      <c r="E77" s="64">
        <f aca="true" t="shared" si="38" ref="E77:J77">E79+E81+E84</f>
        <v>24906.100000000002</v>
      </c>
      <c r="F77" s="64">
        <f t="shared" si="38"/>
        <v>25640.2</v>
      </c>
      <c r="G77" s="64">
        <f t="shared" si="38"/>
        <v>26922.2</v>
      </c>
      <c r="H77" s="64">
        <f t="shared" si="38"/>
        <v>28268.4</v>
      </c>
      <c r="I77" s="64">
        <f t="shared" si="38"/>
        <v>29681.899999999998</v>
      </c>
      <c r="J77" s="64">
        <f t="shared" si="38"/>
        <v>31166</v>
      </c>
      <c r="K77" s="60"/>
    </row>
    <row r="78" spans="1:11" ht="95.25" thickBot="1">
      <c r="A78" s="55"/>
      <c r="B78" s="56" t="s">
        <v>79</v>
      </c>
      <c r="C78" s="57">
        <f t="shared" si="36"/>
        <v>20152.4</v>
      </c>
      <c r="D78" s="66">
        <f>D79</f>
        <v>2707.5</v>
      </c>
      <c r="E78" s="66">
        <f aca="true" t="shared" si="39" ref="E78:J78">E79</f>
        <v>2672.9</v>
      </c>
      <c r="F78" s="66">
        <f t="shared" si="39"/>
        <v>2673.3</v>
      </c>
      <c r="G78" s="66">
        <f t="shared" si="39"/>
        <v>2807</v>
      </c>
      <c r="H78" s="66">
        <f t="shared" si="39"/>
        <v>2947.4</v>
      </c>
      <c r="I78" s="66">
        <f t="shared" si="39"/>
        <v>3094.8</v>
      </c>
      <c r="J78" s="66">
        <f t="shared" si="39"/>
        <v>3249.5</v>
      </c>
      <c r="K78" s="60"/>
    </row>
    <row r="79" spans="1:11" ht="16.5" thickBot="1">
      <c r="A79" s="55"/>
      <c r="B79" s="52" t="s">
        <v>7</v>
      </c>
      <c r="C79" s="59">
        <f t="shared" si="36"/>
        <v>20152.4</v>
      </c>
      <c r="D79" s="64">
        <v>2707.5</v>
      </c>
      <c r="E79" s="64">
        <v>2672.9</v>
      </c>
      <c r="F79" s="64">
        <v>2673.3</v>
      </c>
      <c r="G79" s="64">
        <v>2807</v>
      </c>
      <c r="H79" s="64">
        <v>2947.4</v>
      </c>
      <c r="I79" s="64">
        <v>3094.8</v>
      </c>
      <c r="J79" s="64">
        <v>3249.5</v>
      </c>
      <c r="K79" s="60"/>
    </row>
    <row r="80" spans="1:11" ht="79.5" thickBot="1">
      <c r="A80" s="55"/>
      <c r="B80" s="56" t="s">
        <v>81</v>
      </c>
      <c r="C80" s="57">
        <f t="shared" si="36"/>
        <v>170989.5</v>
      </c>
      <c r="D80" s="57">
        <f>D81</f>
        <v>21849.6</v>
      </c>
      <c r="E80" s="57">
        <f aca="true" t="shared" si="40" ref="E80:J80">E81</f>
        <v>22233.2</v>
      </c>
      <c r="F80" s="57">
        <f t="shared" si="40"/>
        <v>22966.9</v>
      </c>
      <c r="G80" s="57">
        <f t="shared" si="40"/>
        <v>24115.2</v>
      </c>
      <c r="H80" s="57">
        <f t="shared" si="40"/>
        <v>25321</v>
      </c>
      <c r="I80" s="57">
        <f t="shared" si="40"/>
        <v>26587.1</v>
      </c>
      <c r="J80" s="57">
        <f t="shared" si="40"/>
        <v>27916.5</v>
      </c>
      <c r="K80" s="60" t="s">
        <v>53</v>
      </c>
    </row>
    <row r="81" spans="1:11" ht="16.5" thickBot="1">
      <c r="A81" s="55"/>
      <c r="B81" s="52" t="s">
        <v>7</v>
      </c>
      <c r="C81" s="59">
        <f t="shared" si="36"/>
        <v>170989.5</v>
      </c>
      <c r="D81" s="59">
        <v>21849.6</v>
      </c>
      <c r="E81" s="59">
        <v>22233.2</v>
      </c>
      <c r="F81" s="59">
        <v>22966.9</v>
      </c>
      <c r="G81" s="59">
        <v>24115.2</v>
      </c>
      <c r="H81" s="59">
        <v>25321</v>
      </c>
      <c r="I81" s="59">
        <v>26587.1</v>
      </c>
      <c r="J81" s="59">
        <v>27916.5</v>
      </c>
      <c r="K81" s="60"/>
    </row>
    <row r="82" spans="1:11" ht="48" thickBot="1">
      <c r="A82" s="55"/>
      <c r="B82" s="56" t="s">
        <v>80</v>
      </c>
      <c r="C82" s="57">
        <f t="shared" si="36"/>
        <v>0</v>
      </c>
      <c r="D82" s="57">
        <f aca="true" t="shared" si="41" ref="D82:J82">D83+D84</f>
        <v>0</v>
      </c>
      <c r="E82" s="57">
        <f t="shared" si="41"/>
        <v>0</v>
      </c>
      <c r="F82" s="57">
        <f t="shared" si="41"/>
        <v>0</v>
      </c>
      <c r="G82" s="57">
        <f t="shared" si="41"/>
        <v>0</v>
      </c>
      <c r="H82" s="57">
        <f t="shared" si="41"/>
        <v>0</v>
      </c>
      <c r="I82" s="57">
        <f t="shared" si="41"/>
        <v>0</v>
      </c>
      <c r="J82" s="57">
        <f t="shared" si="41"/>
        <v>0</v>
      </c>
      <c r="K82" s="60" t="s">
        <v>55</v>
      </c>
    </row>
    <row r="83" spans="1:11" ht="16.5" thickBot="1">
      <c r="A83" s="55"/>
      <c r="B83" s="52" t="s">
        <v>6</v>
      </c>
      <c r="C83" s="59">
        <f t="shared" si="36"/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/>
    </row>
    <row r="84" spans="1:11" ht="16.5" thickBot="1">
      <c r="A84" s="55"/>
      <c r="B84" s="52" t="s">
        <v>56</v>
      </c>
      <c r="C84" s="59">
        <f t="shared" si="36"/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/>
    </row>
  </sheetData>
  <sheetProtection/>
  <mergeCells count="14">
    <mergeCell ref="B42:K42"/>
    <mergeCell ref="B56:K56"/>
    <mergeCell ref="A63:A64"/>
    <mergeCell ref="B64:K64"/>
    <mergeCell ref="A74:A75"/>
    <mergeCell ref="B75:K75"/>
    <mergeCell ref="B63:K63"/>
    <mergeCell ref="B74:K74"/>
    <mergeCell ref="I1:K5"/>
    <mergeCell ref="A7:K9"/>
    <mergeCell ref="B11:B14"/>
    <mergeCell ref="C11:J13"/>
    <mergeCell ref="B20:K20"/>
    <mergeCell ref="B28:K28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2014-03-13T06:49:07Z</cp:lastPrinted>
  <dcterms:created xsi:type="dcterms:W3CDTF">2013-10-21T02:54:50Z</dcterms:created>
  <dcterms:modified xsi:type="dcterms:W3CDTF">2014-06-24T06:10:31Z</dcterms:modified>
  <cp:category/>
  <cp:version/>
  <cp:contentType/>
  <cp:contentStatus/>
</cp:coreProperties>
</file>