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60" windowWidth="17400" windowHeight="9945" activeTab="1"/>
  </bookViews>
  <sheets>
    <sheet name="2014" sheetId="8" r:id="rId1"/>
    <sheet name="2015" sheetId="9" r:id="rId2"/>
  </sheets>
  <calcPr calcId="145621"/>
</workbook>
</file>

<file path=xl/calcChain.xml><?xml version="1.0" encoding="utf-8"?>
<calcChain xmlns="http://schemas.openxmlformats.org/spreadsheetml/2006/main">
  <c r="H13" i="9" l="1"/>
  <c r="H17" i="8" l="1"/>
  <c r="H8" i="9" l="1"/>
  <c r="H10" i="9" s="1"/>
  <c r="H14" i="9"/>
  <c r="J12" i="9"/>
  <c r="J11" i="9"/>
  <c r="H18" i="9" l="1"/>
  <c r="H15" i="9"/>
  <c r="N15" i="9" s="1"/>
  <c r="N10" i="9"/>
  <c r="H17" i="9"/>
  <c r="H11" i="9"/>
  <c r="N11" i="9" s="1"/>
  <c r="J10" i="9"/>
  <c r="H22" i="8"/>
  <c r="H21" i="8"/>
  <c r="H20" i="8"/>
  <c r="N17" i="9" l="1"/>
  <c r="H16" i="9"/>
  <c r="N16" i="9" s="1"/>
  <c r="N18" i="9"/>
  <c r="H14" i="8"/>
  <c r="H18" i="8"/>
  <c r="J16" i="8"/>
  <c r="J15" i="8"/>
  <c r="H12" i="8"/>
  <c r="J14" i="8" s="1"/>
  <c r="H19" i="8" l="1"/>
  <c r="H15" i="8"/>
  <c r="M22" i="8" l="1"/>
  <c r="M21" i="8"/>
</calcChain>
</file>

<file path=xl/sharedStrings.xml><?xml version="1.0" encoding="utf-8"?>
<sst xmlns="http://schemas.openxmlformats.org/spreadsheetml/2006/main" count="70" uniqueCount="31">
  <si>
    <t>№ п/п</t>
  </si>
  <si>
    <t>Код статьи</t>
  </si>
  <si>
    <t>Начисления на выплаты по оплате труда</t>
  </si>
  <si>
    <t>Услуги связи</t>
  </si>
  <si>
    <t>Транспортные услуги</t>
  </si>
  <si>
    <t>Услуги по содержанию имущества</t>
  </si>
  <si>
    <t>Увеличение стоимости основных средств</t>
  </si>
  <si>
    <t>Увеличение стоимости материальных запасов (без продуктов питания)</t>
  </si>
  <si>
    <t>II</t>
  </si>
  <si>
    <t>РП 1</t>
  </si>
  <si>
    <t>РП 2</t>
  </si>
  <si>
    <t>Всего, в том числе:</t>
  </si>
  <si>
    <t xml:space="preserve"> -</t>
  </si>
  <si>
    <t>Наименование позиции</t>
  </si>
  <si>
    <t>Фактические затраты за период с 01.01.2013 г. по 01.12.2013 г., рублей</t>
  </si>
  <si>
    <t>Заработная плата АУП, УВП, ОП</t>
  </si>
  <si>
    <t>Количество дето/дней всего</t>
  </si>
  <si>
    <t xml:space="preserve">Стоимость питания ребенка  в день в детском саду </t>
  </si>
  <si>
    <t xml:space="preserve">Стоимость питания ребенка  в месяц в детском саду </t>
  </si>
  <si>
    <t>Стоимость содержания (присмотр и уход) ребенка  в детском саду  (без стоимости питания) в месяц</t>
  </si>
  <si>
    <t xml:space="preserve">Увеличение стоимости материальных запасов (продукты питания) в детских садах </t>
  </si>
  <si>
    <t>Стоимость содержания (присмотр и уход) ребенка в детском саду  (без стоимости питания) в день</t>
  </si>
  <si>
    <r>
      <t xml:space="preserve">Стоимость содержания (присмотр и уход) ребенка  </t>
    </r>
    <r>
      <rPr>
        <b/>
        <sz val="9"/>
        <color theme="1"/>
        <rFont val="Times New Roman"/>
        <family val="1"/>
        <charset val="204"/>
      </rPr>
      <t>в день</t>
    </r>
    <r>
      <rPr>
        <sz val="9"/>
        <color theme="1"/>
        <rFont val="Times New Roman"/>
        <family val="1"/>
        <charset val="204"/>
      </rPr>
      <t xml:space="preserve"> в детском саду </t>
    </r>
  </si>
  <si>
    <r>
      <t xml:space="preserve">Стоимость содержания (присмотр и уход) ребенка  </t>
    </r>
    <r>
      <rPr>
        <b/>
        <sz val="9"/>
        <color theme="1"/>
        <rFont val="Times New Roman"/>
        <family val="1"/>
        <charset val="204"/>
      </rPr>
      <t>в месяц</t>
    </r>
    <r>
      <rPr>
        <sz val="9"/>
        <color theme="1"/>
        <rFont val="Times New Roman"/>
        <family val="1"/>
        <charset val="204"/>
      </rPr>
      <t xml:space="preserve"> в детском саду </t>
    </r>
  </si>
  <si>
    <r>
      <t xml:space="preserve">Стоимость содержания (присмотр и уход) ребенка  </t>
    </r>
    <r>
      <rPr>
        <b/>
        <sz val="9"/>
        <color theme="1"/>
        <rFont val="Times New Roman"/>
        <family val="1"/>
        <charset val="204"/>
      </rPr>
      <t>в час</t>
    </r>
    <r>
      <rPr>
        <sz val="9"/>
        <color theme="1"/>
        <rFont val="Times New Roman"/>
        <family val="1"/>
        <charset val="204"/>
      </rPr>
      <t xml:space="preserve"> в детском саду без питания</t>
    </r>
  </si>
  <si>
    <r>
      <t xml:space="preserve">Стоимость содержания (присмотр и уход) ребенка  </t>
    </r>
    <r>
      <rPr>
        <b/>
        <sz val="9"/>
        <color theme="1"/>
        <rFont val="Times New Roman"/>
        <family val="1"/>
        <charset val="204"/>
      </rPr>
      <t>в час</t>
    </r>
    <r>
      <rPr>
        <sz val="9"/>
        <color theme="1"/>
        <rFont val="Times New Roman"/>
        <family val="1"/>
        <charset val="204"/>
      </rPr>
      <t xml:space="preserve"> в детском саду с питанием</t>
    </r>
  </si>
  <si>
    <t>Расчетная родительская плата, рублей (30% от затрат)</t>
  </si>
  <si>
    <t>Приложение № 1                             к Постановлению  Главы Городского округа Красноуфимск                               от ______________ № ______</t>
  </si>
  <si>
    <t xml:space="preserve">РАСЧЕТ РОДИТЕЛЬСКОЙ ПЛАТЫ, ВЗИМАЕМОЙ С РОДИТЕЛЕЙ (ЗАКОННЫХ ПРЕДСТАВИТЕЛЕЙ) ЗА ПРИСМОТР И УХОД ЗА ДЕТЬМИ В МУНИЦИПАЛЬНЫХ ДОШКОЛЬНЫХ ОБРАЗОВАТЕЛЬНЫХ УЧРЕЖДЕНИЯХ ГОРОДСКОГО ОКРУГА КРАСНОУФИМСК  </t>
  </si>
  <si>
    <t xml:space="preserve">Затраты за присмотр и уход  детей в ДОУ </t>
  </si>
  <si>
    <t xml:space="preserve">Размер родительской платы в месяц, рублей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</si>
</sst>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4" fontId="2" fillId="0" borderId="1" xfId="0" applyNumberFormat="1" applyFont="1" applyBorder="1" applyAlignment="1">
      <alignment vertical="top" wrapText="1"/>
    </xf>
    <xf numFmtId="164" fontId="2" fillId="0" borderId="1" xfId="0" applyNumberFormat="1" applyFont="1" applyBorder="1" applyAlignment="1">
      <alignment vertical="top" wrapText="1"/>
    </xf>
    <xf numFmtId="9" fontId="2" fillId="0" borderId="1" xfId="0" applyNumberFormat="1" applyFont="1" applyBorder="1" applyAlignment="1">
      <alignment horizontal="right" vertical="top" wrapText="1"/>
    </xf>
    <xf numFmtId="2" fontId="3" fillId="0" borderId="1" xfId="0" applyNumberFormat="1" applyFont="1" applyBorder="1" applyAlignment="1">
      <alignment vertical="top"/>
    </xf>
    <xf numFmtId="2" fontId="3" fillId="0" borderId="5" xfId="0" applyNumberFormat="1" applyFont="1" applyBorder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righ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165" fontId="0" fillId="0" borderId="0" xfId="0" applyNumberFormat="1"/>
    <xf numFmtId="0" fontId="3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righ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top" wrapText="1"/>
    </xf>
    <xf numFmtId="4" fontId="3" fillId="0" borderId="5" xfId="0" applyNumberFormat="1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O16" sqref="O16"/>
    </sheetView>
  </sheetViews>
  <sheetFormatPr defaultRowHeight="15" x14ac:dyDescent="0.25"/>
  <cols>
    <col min="1" max="1" width="6.7109375" style="2" customWidth="1"/>
    <col min="2" max="2" width="8" style="2" customWidth="1"/>
    <col min="3" max="3" width="1.42578125" style="2" customWidth="1"/>
    <col min="4" max="4" width="7.28515625" style="2" customWidth="1"/>
    <col min="5" max="5" width="7.7109375" style="2" customWidth="1"/>
    <col min="6" max="6" width="9.140625" style="2"/>
    <col min="7" max="7" width="13.28515625" style="2" customWidth="1"/>
    <col min="8" max="8" width="10.42578125" style="2" customWidth="1"/>
    <col min="9" max="9" width="3.7109375" style="2" customWidth="1"/>
    <col min="10" max="10" width="7" style="2" hidden="1" customWidth="1"/>
    <col min="11" max="12" width="6.28515625" style="2" hidden="1" customWidth="1"/>
    <col min="13" max="13" width="11.42578125" style="1" customWidth="1"/>
  </cols>
  <sheetData>
    <row r="1" spans="1:13" ht="70.5" customHeight="1" x14ac:dyDescent="0.25">
      <c r="H1" s="27" t="s">
        <v>27</v>
      </c>
      <c r="I1" s="27"/>
      <c r="J1" s="27"/>
      <c r="K1" s="27"/>
      <c r="L1" s="27"/>
      <c r="M1" s="27"/>
    </row>
    <row r="2" spans="1:13" ht="49.5" customHeight="1" x14ac:dyDescent="0.25">
      <c r="A2" s="18" t="s">
        <v>28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4" spans="1:13" ht="60" x14ac:dyDescent="0.25">
      <c r="A4" s="12" t="s">
        <v>0</v>
      </c>
      <c r="B4" s="19" t="s">
        <v>1</v>
      </c>
      <c r="C4" s="19"/>
      <c r="D4" s="19" t="s">
        <v>13</v>
      </c>
      <c r="E4" s="19"/>
      <c r="F4" s="19"/>
      <c r="G4" s="19"/>
      <c r="H4" s="19" t="s">
        <v>14</v>
      </c>
      <c r="I4" s="19"/>
      <c r="J4" s="12" t="s">
        <v>8</v>
      </c>
      <c r="K4" s="12" t="s">
        <v>9</v>
      </c>
      <c r="L4" s="3" t="s">
        <v>10</v>
      </c>
      <c r="M4" s="12" t="s">
        <v>26</v>
      </c>
    </row>
    <row r="5" spans="1:13" x14ac:dyDescent="0.25">
      <c r="A5" s="12">
        <v>1</v>
      </c>
      <c r="B5" s="19">
        <v>211</v>
      </c>
      <c r="C5" s="19"/>
      <c r="D5" s="20" t="s">
        <v>15</v>
      </c>
      <c r="E5" s="20"/>
      <c r="F5" s="20"/>
      <c r="G5" s="20"/>
      <c r="H5" s="21">
        <v>56162000</v>
      </c>
      <c r="I5" s="21"/>
      <c r="J5" s="4"/>
      <c r="K5" s="4"/>
      <c r="L5" s="5"/>
      <c r="M5" s="6" t="s">
        <v>12</v>
      </c>
    </row>
    <row r="6" spans="1:13" x14ac:dyDescent="0.25">
      <c r="A6" s="12">
        <v>2</v>
      </c>
      <c r="B6" s="19">
        <v>213</v>
      </c>
      <c r="C6" s="19"/>
      <c r="D6" s="20" t="s">
        <v>2</v>
      </c>
      <c r="E6" s="20"/>
      <c r="F6" s="20"/>
      <c r="G6" s="20"/>
      <c r="H6" s="21">
        <v>16960910</v>
      </c>
      <c r="I6" s="21"/>
      <c r="J6" s="4"/>
      <c r="K6" s="4"/>
      <c r="L6" s="5"/>
      <c r="M6" s="6" t="s">
        <v>12</v>
      </c>
    </row>
    <row r="7" spans="1:13" x14ac:dyDescent="0.25">
      <c r="A7" s="12">
        <v>3</v>
      </c>
      <c r="B7" s="19">
        <v>221</v>
      </c>
      <c r="C7" s="19"/>
      <c r="D7" s="20" t="s">
        <v>3</v>
      </c>
      <c r="E7" s="20"/>
      <c r="F7" s="20"/>
      <c r="G7" s="20"/>
      <c r="H7" s="21">
        <v>130206.84</v>
      </c>
      <c r="I7" s="21"/>
      <c r="J7" s="4"/>
      <c r="K7" s="4"/>
      <c r="L7" s="5"/>
      <c r="M7" s="6" t="s">
        <v>12</v>
      </c>
    </row>
    <row r="8" spans="1:13" x14ac:dyDescent="0.25">
      <c r="A8" s="12">
        <v>4</v>
      </c>
      <c r="B8" s="19">
        <v>222</v>
      </c>
      <c r="C8" s="19"/>
      <c r="D8" s="20" t="s">
        <v>4</v>
      </c>
      <c r="E8" s="20"/>
      <c r="F8" s="20"/>
      <c r="G8" s="20"/>
      <c r="H8" s="21">
        <v>241407.84</v>
      </c>
      <c r="I8" s="21"/>
      <c r="J8" s="4"/>
      <c r="K8" s="4"/>
      <c r="L8" s="5"/>
      <c r="M8" s="6" t="s">
        <v>12</v>
      </c>
    </row>
    <row r="9" spans="1:13" x14ac:dyDescent="0.25">
      <c r="A9" s="12">
        <v>5</v>
      </c>
      <c r="B9" s="19">
        <v>225</v>
      </c>
      <c r="C9" s="19"/>
      <c r="D9" s="20" t="s">
        <v>5</v>
      </c>
      <c r="E9" s="20"/>
      <c r="F9" s="20"/>
      <c r="G9" s="20"/>
      <c r="H9" s="21">
        <v>5581561</v>
      </c>
      <c r="I9" s="21"/>
      <c r="J9" s="4"/>
      <c r="K9" s="4"/>
      <c r="L9" s="5"/>
      <c r="M9" s="6" t="s">
        <v>12</v>
      </c>
    </row>
    <row r="10" spans="1:13" x14ac:dyDescent="0.25">
      <c r="A10" s="12">
        <v>6</v>
      </c>
      <c r="B10" s="19">
        <v>310</v>
      </c>
      <c r="C10" s="19"/>
      <c r="D10" s="20" t="s">
        <v>6</v>
      </c>
      <c r="E10" s="20"/>
      <c r="F10" s="20"/>
      <c r="G10" s="20"/>
      <c r="H10" s="21">
        <v>1546533.08</v>
      </c>
      <c r="I10" s="21"/>
      <c r="J10" s="4"/>
      <c r="K10" s="4"/>
      <c r="L10" s="5"/>
      <c r="M10" s="6" t="s">
        <v>12</v>
      </c>
    </row>
    <row r="11" spans="1:13" ht="26.25" customHeight="1" x14ac:dyDescent="0.25">
      <c r="A11" s="12">
        <v>7</v>
      </c>
      <c r="B11" s="19">
        <v>340</v>
      </c>
      <c r="C11" s="19"/>
      <c r="D11" s="22" t="s">
        <v>7</v>
      </c>
      <c r="E11" s="23"/>
      <c r="F11" s="23"/>
      <c r="G11" s="24"/>
      <c r="H11" s="21">
        <v>1888275.95</v>
      </c>
      <c r="I11" s="21"/>
      <c r="J11" s="4"/>
      <c r="K11" s="4"/>
      <c r="L11" s="5"/>
      <c r="M11" s="6" t="s">
        <v>12</v>
      </c>
    </row>
    <row r="12" spans="1:13" x14ac:dyDescent="0.25">
      <c r="A12" s="12">
        <v>8</v>
      </c>
      <c r="B12" s="19"/>
      <c r="C12" s="19"/>
      <c r="D12" s="20" t="s">
        <v>11</v>
      </c>
      <c r="E12" s="20"/>
      <c r="F12" s="20"/>
      <c r="G12" s="20"/>
      <c r="H12" s="25">
        <f t="shared" ref="H12" si="0">SUM(H5:I11)</f>
        <v>82510894.710000008</v>
      </c>
      <c r="I12" s="25"/>
      <c r="J12" s="4"/>
      <c r="K12" s="4"/>
      <c r="L12" s="5"/>
      <c r="M12" s="6" t="s">
        <v>12</v>
      </c>
    </row>
    <row r="13" spans="1:13" x14ac:dyDescent="0.25">
      <c r="A13" s="12">
        <v>9</v>
      </c>
      <c r="B13" s="19"/>
      <c r="C13" s="19"/>
      <c r="D13" s="20" t="s">
        <v>16</v>
      </c>
      <c r="E13" s="20"/>
      <c r="F13" s="20"/>
      <c r="G13" s="20"/>
      <c r="H13" s="26">
        <v>364279</v>
      </c>
      <c r="I13" s="26"/>
      <c r="J13" s="4"/>
      <c r="K13" s="4"/>
      <c r="L13" s="5"/>
      <c r="M13" s="6" t="s">
        <v>12</v>
      </c>
    </row>
    <row r="14" spans="1:13" ht="41.25" customHeight="1" x14ac:dyDescent="0.25">
      <c r="A14" s="12">
        <v>10</v>
      </c>
      <c r="B14" s="19"/>
      <c r="C14" s="19"/>
      <c r="D14" s="20" t="s">
        <v>21</v>
      </c>
      <c r="E14" s="20"/>
      <c r="F14" s="20"/>
      <c r="G14" s="20"/>
      <c r="H14" s="21">
        <f>H12/H13</f>
        <v>226.50467007431121</v>
      </c>
      <c r="I14" s="21"/>
      <c r="J14" s="7" t="e">
        <f>J16*H12/#REF!</f>
        <v>#REF!</v>
      </c>
      <c r="K14" s="4"/>
      <c r="L14" s="5"/>
      <c r="M14" s="14">
        <v>68</v>
      </c>
    </row>
    <row r="15" spans="1:13" ht="38.25" customHeight="1" x14ac:dyDescent="0.25">
      <c r="A15" s="12">
        <v>11</v>
      </c>
      <c r="B15" s="19"/>
      <c r="C15" s="19"/>
      <c r="D15" s="20" t="s">
        <v>19</v>
      </c>
      <c r="E15" s="20"/>
      <c r="F15" s="20"/>
      <c r="G15" s="20"/>
      <c r="H15" s="25">
        <f>H14*21</f>
        <v>4756.5980715605356</v>
      </c>
      <c r="I15" s="25"/>
      <c r="J15" s="7" t="e">
        <f>#REF!*21</f>
        <v>#REF!</v>
      </c>
      <c r="K15" s="4"/>
      <c r="L15" s="5"/>
      <c r="M15" s="15">
        <v>1428</v>
      </c>
    </row>
    <row r="16" spans="1:13" ht="30.75" customHeight="1" x14ac:dyDescent="0.25">
      <c r="A16" s="12">
        <v>12</v>
      </c>
      <c r="B16" s="19">
        <v>340</v>
      </c>
      <c r="C16" s="19"/>
      <c r="D16" s="20" t="s">
        <v>20</v>
      </c>
      <c r="E16" s="20"/>
      <c r="F16" s="20"/>
      <c r="G16" s="20"/>
      <c r="H16" s="21">
        <v>26736997.649999999</v>
      </c>
      <c r="I16" s="21"/>
      <c r="J16" s="8" t="e">
        <f>H16/(H16+#REF!)</f>
        <v>#REF!</v>
      </c>
      <c r="K16" s="4"/>
      <c r="L16" s="5"/>
      <c r="M16" s="6" t="s">
        <v>12</v>
      </c>
    </row>
    <row r="17" spans="1:14" ht="24.75" customHeight="1" x14ac:dyDescent="0.25">
      <c r="A17" s="12">
        <v>13</v>
      </c>
      <c r="B17" s="19"/>
      <c r="C17" s="19"/>
      <c r="D17" s="20" t="s">
        <v>17</v>
      </c>
      <c r="E17" s="20"/>
      <c r="F17" s="20"/>
      <c r="G17" s="20"/>
      <c r="H17" s="21">
        <f>H16/H13</f>
        <v>73.397032631581837</v>
      </c>
      <c r="I17" s="21"/>
      <c r="J17" s="4"/>
      <c r="K17" s="4"/>
      <c r="L17" s="5"/>
      <c r="M17" s="6" t="s">
        <v>12</v>
      </c>
    </row>
    <row r="18" spans="1:14" ht="26.25" customHeight="1" x14ac:dyDescent="0.25">
      <c r="A18" s="12">
        <v>14</v>
      </c>
      <c r="B18" s="19"/>
      <c r="C18" s="19"/>
      <c r="D18" s="20" t="s">
        <v>18</v>
      </c>
      <c r="E18" s="20"/>
      <c r="F18" s="20"/>
      <c r="G18" s="20"/>
      <c r="H18" s="25">
        <f>H17*21</f>
        <v>1541.3376852632186</v>
      </c>
      <c r="I18" s="25"/>
      <c r="M18" s="9"/>
    </row>
    <row r="19" spans="1:14" ht="32.25" customHeight="1" x14ac:dyDescent="0.25">
      <c r="A19" s="12">
        <v>15</v>
      </c>
      <c r="B19" s="19"/>
      <c r="C19" s="19"/>
      <c r="D19" s="20" t="s">
        <v>22</v>
      </c>
      <c r="E19" s="20"/>
      <c r="F19" s="20"/>
      <c r="G19" s="20"/>
      <c r="H19" s="25">
        <f>H14+H17</f>
        <v>299.90170270589306</v>
      </c>
      <c r="I19" s="25"/>
      <c r="M19" s="10">
        <v>90</v>
      </c>
    </row>
    <row r="20" spans="1:14" ht="26.25" customHeight="1" x14ac:dyDescent="0.25">
      <c r="A20" s="13">
        <v>16</v>
      </c>
      <c r="B20" s="28"/>
      <c r="C20" s="28"/>
      <c r="D20" s="29" t="s">
        <v>23</v>
      </c>
      <c r="E20" s="29"/>
      <c r="F20" s="29"/>
      <c r="G20" s="29"/>
      <c r="H20" s="30">
        <f>H18+H15</f>
        <v>6297.9357568237538</v>
      </c>
      <c r="I20" s="30"/>
      <c r="M20" s="11">
        <v>1890</v>
      </c>
      <c r="N20">
        <v>2100</v>
      </c>
    </row>
    <row r="21" spans="1:14" ht="27" customHeight="1" x14ac:dyDescent="0.25">
      <c r="A21" s="12">
        <v>17</v>
      </c>
      <c r="B21" s="19"/>
      <c r="C21" s="19"/>
      <c r="D21" s="20" t="s">
        <v>24</v>
      </c>
      <c r="E21" s="20"/>
      <c r="F21" s="20"/>
      <c r="G21" s="20"/>
      <c r="H21" s="25">
        <f>H14/10</f>
        <v>22.650467007431121</v>
      </c>
      <c r="I21" s="25"/>
      <c r="J21" s="4"/>
      <c r="K21" s="4"/>
      <c r="L21" s="4"/>
      <c r="M21" s="10">
        <f t="shared" ref="M21:M22" si="1">H21*0.3</f>
        <v>6.7951401022293361</v>
      </c>
      <c r="N21">
        <v>8</v>
      </c>
    </row>
    <row r="22" spans="1:14" ht="31.5" customHeight="1" x14ac:dyDescent="0.25">
      <c r="A22" s="12">
        <v>18</v>
      </c>
      <c r="B22" s="19"/>
      <c r="C22" s="19"/>
      <c r="D22" s="20" t="s">
        <v>25</v>
      </c>
      <c r="E22" s="20"/>
      <c r="F22" s="20"/>
      <c r="G22" s="20"/>
      <c r="H22" s="25">
        <f>(H14+(H17*0.6))/10</f>
        <v>27.05428896532603</v>
      </c>
      <c r="I22" s="25"/>
      <c r="J22" s="4"/>
      <c r="K22" s="4"/>
      <c r="L22" s="4"/>
      <c r="M22" s="10">
        <f t="shared" si="1"/>
        <v>8.1162866895978087</v>
      </c>
      <c r="N22">
        <v>10</v>
      </c>
    </row>
  </sheetData>
  <mergeCells count="59">
    <mergeCell ref="B22:C22"/>
    <mergeCell ref="D22:G22"/>
    <mergeCell ref="H22:I22"/>
    <mergeCell ref="H1:M1"/>
    <mergeCell ref="B20:C20"/>
    <mergeCell ref="D20:G20"/>
    <mergeCell ref="H20:I20"/>
    <mergeCell ref="B21:C21"/>
    <mergeCell ref="D21:G21"/>
    <mergeCell ref="H21:I21"/>
    <mergeCell ref="B18:C18"/>
    <mergeCell ref="D18:G18"/>
    <mergeCell ref="H18:I18"/>
    <mergeCell ref="B19:C19"/>
    <mergeCell ref="D19:G19"/>
    <mergeCell ref="H19:I19"/>
    <mergeCell ref="B16:C16"/>
    <mergeCell ref="D16:G16"/>
    <mergeCell ref="H16:I16"/>
    <mergeCell ref="B17:C17"/>
    <mergeCell ref="D17:G17"/>
    <mergeCell ref="H17:I17"/>
    <mergeCell ref="B14:C14"/>
    <mergeCell ref="D14:G14"/>
    <mergeCell ref="H14:I14"/>
    <mergeCell ref="B15:C15"/>
    <mergeCell ref="D15:G15"/>
    <mergeCell ref="H15:I15"/>
    <mergeCell ref="B12:C12"/>
    <mergeCell ref="D12:G12"/>
    <mergeCell ref="H12:I12"/>
    <mergeCell ref="B13:C13"/>
    <mergeCell ref="D13:G13"/>
    <mergeCell ref="H13:I13"/>
    <mergeCell ref="B10:C10"/>
    <mergeCell ref="D10:G10"/>
    <mergeCell ref="H10:I10"/>
    <mergeCell ref="B11:C11"/>
    <mergeCell ref="D11:G11"/>
    <mergeCell ref="H11:I11"/>
    <mergeCell ref="B8:C8"/>
    <mergeCell ref="D8:G8"/>
    <mergeCell ref="H8:I8"/>
    <mergeCell ref="B9:C9"/>
    <mergeCell ref="D9:G9"/>
    <mergeCell ref="H9:I9"/>
    <mergeCell ref="B6:C6"/>
    <mergeCell ref="D6:G6"/>
    <mergeCell ref="H6:I6"/>
    <mergeCell ref="B7:C7"/>
    <mergeCell ref="D7:G7"/>
    <mergeCell ref="H7:I7"/>
    <mergeCell ref="A2:M2"/>
    <mergeCell ref="B4:C4"/>
    <mergeCell ref="D4:G4"/>
    <mergeCell ref="H4:I4"/>
    <mergeCell ref="B5:C5"/>
    <mergeCell ref="D5:G5"/>
    <mergeCell ref="H5:I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workbookViewId="0">
      <selection activeCell="N26" sqref="N26"/>
    </sheetView>
  </sheetViews>
  <sheetFormatPr defaultRowHeight="15" x14ac:dyDescent="0.25"/>
  <cols>
    <col min="1" max="1" width="6.7109375" style="2" customWidth="1"/>
    <col min="2" max="2" width="8" style="2" customWidth="1"/>
    <col min="3" max="3" width="1.42578125" style="2" customWidth="1"/>
    <col min="4" max="4" width="7.28515625" style="2" customWidth="1"/>
    <col min="5" max="5" width="7.7109375" style="2" customWidth="1"/>
    <col min="6" max="6" width="9.140625" style="2"/>
    <col min="7" max="7" width="13.28515625" style="2" customWidth="1"/>
    <col min="8" max="8" width="10.42578125" style="2" customWidth="1"/>
    <col min="9" max="9" width="3.7109375" style="2" customWidth="1"/>
    <col min="10" max="10" width="7" style="2" hidden="1" customWidth="1"/>
    <col min="11" max="12" width="6.28515625" style="2" hidden="1" customWidth="1"/>
    <col min="13" max="13" width="11.42578125" style="1" customWidth="1"/>
  </cols>
  <sheetData>
    <row r="1" spans="1:14" ht="59.25" customHeight="1" x14ac:dyDescent="0.25">
      <c r="H1" s="27" t="s">
        <v>27</v>
      </c>
      <c r="I1" s="27"/>
      <c r="J1" s="27"/>
      <c r="K1" s="27"/>
      <c r="L1" s="27"/>
      <c r="M1" s="27"/>
    </row>
    <row r="2" spans="1:14" ht="60.75" customHeight="1" x14ac:dyDescent="0.25">
      <c r="A2" s="18" t="s">
        <v>28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4" spans="1:14" ht="48" x14ac:dyDescent="0.25">
      <c r="A4" s="16" t="s">
        <v>0</v>
      </c>
      <c r="B4" s="19" t="s">
        <v>1</v>
      </c>
      <c r="C4" s="19"/>
      <c r="D4" s="19" t="s">
        <v>13</v>
      </c>
      <c r="E4" s="19"/>
      <c r="F4" s="19"/>
      <c r="G4" s="19"/>
      <c r="H4" s="19" t="s">
        <v>29</v>
      </c>
      <c r="I4" s="19"/>
      <c r="J4" s="16" t="s">
        <v>8</v>
      </c>
      <c r="K4" s="16" t="s">
        <v>9</v>
      </c>
      <c r="L4" s="3" t="s">
        <v>10</v>
      </c>
      <c r="M4" s="16" t="s">
        <v>30</v>
      </c>
    </row>
    <row r="5" spans="1:14" x14ac:dyDescent="0.25">
      <c r="A5" s="16">
        <v>1</v>
      </c>
      <c r="B5" s="19">
        <v>211</v>
      </c>
      <c r="C5" s="19"/>
      <c r="D5" s="20" t="s">
        <v>15</v>
      </c>
      <c r="E5" s="20"/>
      <c r="F5" s="20"/>
      <c r="G5" s="20"/>
      <c r="H5" s="21">
        <v>76845600</v>
      </c>
      <c r="I5" s="21"/>
      <c r="J5" s="4"/>
      <c r="K5" s="4"/>
      <c r="L5" s="5"/>
      <c r="M5" s="6" t="s">
        <v>12</v>
      </c>
    </row>
    <row r="6" spans="1:14" x14ac:dyDescent="0.25">
      <c r="A6" s="16">
        <v>2</v>
      </c>
      <c r="B6" s="19">
        <v>213</v>
      </c>
      <c r="C6" s="19"/>
      <c r="D6" s="20" t="s">
        <v>2</v>
      </c>
      <c r="E6" s="20"/>
      <c r="F6" s="20"/>
      <c r="G6" s="20"/>
      <c r="H6" s="21">
        <v>23207000</v>
      </c>
      <c r="I6" s="21"/>
      <c r="J6" s="4"/>
      <c r="K6" s="4"/>
      <c r="L6" s="5"/>
      <c r="M6" s="6" t="s">
        <v>12</v>
      </c>
    </row>
    <row r="7" spans="1:14" ht="27" customHeight="1" x14ac:dyDescent="0.25">
      <c r="A7" s="16">
        <v>3</v>
      </c>
      <c r="B7" s="19">
        <v>340</v>
      </c>
      <c r="C7" s="19"/>
      <c r="D7" s="22" t="s">
        <v>7</v>
      </c>
      <c r="E7" s="23"/>
      <c r="F7" s="23"/>
      <c r="G7" s="24"/>
      <c r="H7" s="21">
        <v>1510000</v>
      </c>
      <c r="I7" s="21"/>
      <c r="J7" s="4"/>
      <c r="K7" s="4"/>
      <c r="L7" s="5"/>
      <c r="M7" s="6" t="s">
        <v>12</v>
      </c>
    </row>
    <row r="8" spans="1:14" x14ac:dyDescent="0.25">
      <c r="A8" s="16">
        <v>4</v>
      </c>
      <c r="B8" s="19"/>
      <c r="C8" s="19"/>
      <c r="D8" s="20" t="s">
        <v>11</v>
      </c>
      <c r="E8" s="20"/>
      <c r="F8" s="20"/>
      <c r="G8" s="20"/>
      <c r="H8" s="25">
        <f>SUM(H5:I7)</f>
        <v>101562600</v>
      </c>
      <c r="I8" s="25"/>
      <c r="J8" s="4"/>
      <c r="K8" s="4"/>
      <c r="L8" s="5"/>
      <c r="M8" s="6" t="s">
        <v>12</v>
      </c>
    </row>
    <row r="9" spans="1:14" x14ac:dyDescent="0.25">
      <c r="A9" s="16">
        <v>5</v>
      </c>
      <c r="B9" s="19"/>
      <c r="C9" s="19"/>
      <c r="D9" s="20" t="s">
        <v>16</v>
      </c>
      <c r="E9" s="20"/>
      <c r="F9" s="20"/>
      <c r="G9" s="20"/>
      <c r="H9" s="26">
        <v>409424</v>
      </c>
      <c r="I9" s="26"/>
      <c r="J9" s="4"/>
      <c r="K9" s="4"/>
      <c r="L9" s="5"/>
      <c r="M9" s="6" t="s">
        <v>12</v>
      </c>
    </row>
    <row r="10" spans="1:14" ht="27.75" customHeight="1" x14ac:dyDescent="0.25">
      <c r="A10" s="16">
        <v>6</v>
      </c>
      <c r="B10" s="19"/>
      <c r="C10" s="19"/>
      <c r="D10" s="20" t="s">
        <v>21</v>
      </c>
      <c r="E10" s="20"/>
      <c r="F10" s="20"/>
      <c r="G10" s="20"/>
      <c r="H10" s="21">
        <f>H8/H9</f>
        <v>248.06215561374029</v>
      </c>
      <c r="I10" s="21"/>
      <c r="J10" s="7" t="e">
        <f>J12*H8/#REF!</f>
        <v>#REF!</v>
      </c>
      <c r="K10" s="4"/>
      <c r="L10" s="5"/>
      <c r="M10" s="14">
        <v>76</v>
      </c>
      <c r="N10" s="17">
        <f>M10/H10*100</f>
        <v>30.637482695401651</v>
      </c>
    </row>
    <row r="11" spans="1:14" ht="34.5" customHeight="1" x14ac:dyDescent="0.25">
      <c r="A11" s="16">
        <v>7</v>
      </c>
      <c r="B11" s="19"/>
      <c r="C11" s="19"/>
      <c r="D11" s="20" t="s">
        <v>19</v>
      </c>
      <c r="E11" s="20"/>
      <c r="F11" s="20"/>
      <c r="G11" s="20"/>
      <c r="H11" s="25">
        <f>H10*21</f>
        <v>5209.305267888546</v>
      </c>
      <c r="I11" s="25"/>
      <c r="J11" s="7" t="e">
        <f>#REF!*21</f>
        <v>#REF!</v>
      </c>
      <c r="K11" s="4"/>
      <c r="L11" s="5"/>
      <c r="M11" s="15">
        <v>1596</v>
      </c>
      <c r="N11" s="17">
        <f t="shared" ref="N11:N18" si="0">M11/H11*100</f>
        <v>30.637482695401651</v>
      </c>
    </row>
    <row r="12" spans="1:14" ht="30.75" customHeight="1" x14ac:dyDescent="0.25">
      <c r="A12" s="16">
        <v>8</v>
      </c>
      <c r="B12" s="19">
        <v>340</v>
      </c>
      <c r="C12" s="19"/>
      <c r="D12" s="20" t="s">
        <v>20</v>
      </c>
      <c r="E12" s="20"/>
      <c r="F12" s="20"/>
      <c r="G12" s="20"/>
      <c r="H12" s="21">
        <v>45990598</v>
      </c>
      <c r="I12" s="21"/>
      <c r="J12" s="8" t="e">
        <f>H12/(H12+#REF!)</f>
        <v>#REF!</v>
      </c>
      <c r="K12" s="4"/>
      <c r="L12" s="5"/>
      <c r="M12" s="6" t="s">
        <v>12</v>
      </c>
      <c r="N12" s="17"/>
    </row>
    <row r="13" spans="1:14" ht="39.75" customHeight="1" x14ac:dyDescent="0.25">
      <c r="A13" s="16">
        <v>9</v>
      </c>
      <c r="B13" s="19"/>
      <c r="C13" s="19"/>
      <c r="D13" s="20" t="s">
        <v>17</v>
      </c>
      <c r="E13" s="20"/>
      <c r="F13" s="20"/>
      <c r="G13" s="20"/>
      <c r="H13" s="21">
        <f>H12/H9</f>
        <v>112.33000019539647</v>
      </c>
      <c r="I13" s="21"/>
      <c r="J13" s="4"/>
      <c r="K13" s="4"/>
      <c r="L13" s="5"/>
      <c r="M13" s="6" t="s">
        <v>12</v>
      </c>
      <c r="N13" s="17"/>
    </row>
    <row r="14" spans="1:14" ht="39.75" customHeight="1" x14ac:dyDescent="0.25">
      <c r="A14" s="16">
        <v>10</v>
      </c>
      <c r="B14" s="19"/>
      <c r="C14" s="19"/>
      <c r="D14" s="20" t="s">
        <v>18</v>
      </c>
      <c r="E14" s="20"/>
      <c r="F14" s="20"/>
      <c r="G14" s="20"/>
      <c r="H14" s="25">
        <f>H13*21</f>
        <v>2358.9300041033257</v>
      </c>
      <c r="I14" s="25"/>
      <c r="M14" s="9"/>
      <c r="N14" s="17"/>
    </row>
    <row r="15" spans="1:14" ht="39.75" customHeight="1" x14ac:dyDescent="0.25">
      <c r="A15" s="16">
        <v>11</v>
      </c>
      <c r="B15" s="19"/>
      <c r="C15" s="19"/>
      <c r="D15" s="20" t="s">
        <v>22</v>
      </c>
      <c r="E15" s="20"/>
      <c r="F15" s="20"/>
      <c r="G15" s="20"/>
      <c r="H15" s="25">
        <f>H10+H13</f>
        <v>360.39215580913674</v>
      </c>
      <c r="I15" s="25"/>
      <c r="M15" s="10">
        <v>100</v>
      </c>
      <c r="N15" s="17">
        <f t="shared" si="0"/>
        <v>27.747551767735999</v>
      </c>
    </row>
    <row r="16" spans="1:14" ht="39.75" customHeight="1" x14ac:dyDescent="0.25">
      <c r="A16" s="16">
        <v>12</v>
      </c>
      <c r="B16" s="28"/>
      <c r="C16" s="28"/>
      <c r="D16" s="29" t="s">
        <v>23</v>
      </c>
      <c r="E16" s="29"/>
      <c r="F16" s="29"/>
      <c r="G16" s="29"/>
      <c r="H16" s="30">
        <f>H14+H11</f>
        <v>7568.2352719918717</v>
      </c>
      <c r="I16" s="30"/>
      <c r="M16" s="11">
        <v>2100</v>
      </c>
      <c r="N16" s="17">
        <f t="shared" si="0"/>
        <v>27.747551767735999</v>
      </c>
    </row>
    <row r="17" spans="1:14" ht="39.75" customHeight="1" x14ac:dyDescent="0.25">
      <c r="A17" s="16">
        <v>13</v>
      </c>
      <c r="B17" s="19"/>
      <c r="C17" s="19"/>
      <c r="D17" s="20" t="s">
        <v>24</v>
      </c>
      <c r="E17" s="20"/>
      <c r="F17" s="20"/>
      <c r="G17" s="20"/>
      <c r="H17" s="25">
        <f>H10/10</f>
        <v>24.806215561374028</v>
      </c>
      <c r="I17" s="25"/>
      <c r="J17" s="4"/>
      <c r="K17" s="4"/>
      <c r="L17" s="4"/>
      <c r="M17" s="10">
        <v>8</v>
      </c>
      <c r="N17" s="17">
        <f t="shared" si="0"/>
        <v>32.24998178463332</v>
      </c>
    </row>
    <row r="18" spans="1:14" ht="39.75" customHeight="1" x14ac:dyDescent="0.25">
      <c r="A18" s="16">
        <v>14</v>
      </c>
      <c r="B18" s="19"/>
      <c r="C18" s="19"/>
      <c r="D18" s="20" t="s">
        <v>25</v>
      </c>
      <c r="E18" s="20"/>
      <c r="F18" s="20"/>
      <c r="G18" s="20"/>
      <c r="H18" s="25">
        <f>(H10+(H13*0.8))/10</f>
        <v>33.792615577005748</v>
      </c>
      <c r="I18" s="25"/>
      <c r="J18" s="4"/>
      <c r="K18" s="4"/>
      <c r="L18" s="4"/>
      <c r="M18" s="10">
        <v>11</v>
      </c>
      <c r="N18" s="17">
        <f t="shared" si="0"/>
        <v>32.551490354256487</v>
      </c>
    </row>
  </sheetData>
  <mergeCells count="47">
    <mergeCell ref="B18:C18"/>
    <mergeCell ref="D18:G18"/>
    <mergeCell ref="H18:I18"/>
    <mergeCell ref="B16:C16"/>
    <mergeCell ref="D16:G16"/>
    <mergeCell ref="H16:I16"/>
    <mergeCell ref="B17:C17"/>
    <mergeCell ref="D17:G17"/>
    <mergeCell ref="H17:I17"/>
    <mergeCell ref="B14:C14"/>
    <mergeCell ref="D14:G14"/>
    <mergeCell ref="H14:I14"/>
    <mergeCell ref="B15:C15"/>
    <mergeCell ref="D15:G15"/>
    <mergeCell ref="H15:I15"/>
    <mergeCell ref="B12:C12"/>
    <mergeCell ref="D12:G12"/>
    <mergeCell ref="H12:I12"/>
    <mergeCell ref="B13:C13"/>
    <mergeCell ref="D13:G13"/>
    <mergeCell ref="H13:I13"/>
    <mergeCell ref="B10:C10"/>
    <mergeCell ref="D10:G10"/>
    <mergeCell ref="H10:I10"/>
    <mergeCell ref="B11:C11"/>
    <mergeCell ref="D11:G11"/>
    <mergeCell ref="H11:I11"/>
    <mergeCell ref="B8:C8"/>
    <mergeCell ref="D8:G8"/>
    <mergeCell ref="H8:I8"/>
    <mergeCell ref="B9:C9"/>
    <mergeCell ref="D9:G9"/>
    <mergeCell ref="H9:I9"/>
    <mergeCell ref="B7:C7"/>
    <mergeCell ref="D7:G7"/>
    <mergeCell ref="H7:I7"/>
    <mergeCell ref="B6:C6"/>
    <mergeCell ref="D6:G6"/>
    <mergeCell ref="H6:I6"/>
    <mergeCell ref="B5:C5"/>
    <mergeCell ref="D5:G5"/>
    <mergeCell ref="H5:I5"/>
    <mergeCell ref="H1:M1"/>
    <mergeCell ref="A2:M2"/>
    <mergeCell ref="B4:C4"/>
    <mergeCell ref="D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2014</vt:lpstr>
      <vt:lpstr>2015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2015-03-30T04:34:45Z</cp:lastPrinted>
  <dcterms:created xsi:type="dcterms:W3CDTF">2011-12-26T05:04:03Z</dcterms:created>
  <dcterms:modified xsi:type="dcterms:W3CDTF">2015-03-31T09:08:57Z</dcterms:modified>
</cp:coreProperties>
</file>